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drawing+xml" PartName="/xl/drawings/worksheetdrawing2.xml"/>
  <Override ContentType="application/vnd.openxmlformats-officedocument.drawing+xml" PartName="/xl/drawings/worksheetdrawing3.xml"/>
  <Override ContentType="application/vnd.openxmlformats-officedocument.drawing+xml" PartName="/xl/drawings/worksheetdrawing4.xml"/>
  <Override ContentType="application/vnd.openxmlformats-officedocument.drawing+xml" PartName="/xl/drawings/worksheetdrawing5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externalLink+xml" PartName="/xl/externalLinks/externalLink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 Q3 Breakdown" sheetId="1" r:id="rId4"/>
    <sheet state="visible" name="(Q1-Q3) 2019 summary" sheetId="2" r:id="rId5"/>
    <sheet state="visible" name="q1-q3 2019 dissagregated" sheetId="3" r:id="rId6"/>
    <sheet state="visible" name="Rank by IGR " sheetId="4" r:id="rId7"/>
    <sheet state="visible" name="Q1-Q4 2018 dissagrgated" sheetId="5" r:id="rId8"/>
  </sheets>
  <externalReferences>
    <externalReference r:id="rId9"/>
  </externalReferences>
  <definedNames/>
  <calcPr/>
</workbook>
</file>

<file path=xl/sharedStrings.xml><?xml version="1.0" encoding="utf-8"?>
<sst xmlns="http://schemas.openxmlformats.org/spreadsheetml/2006/main" count="232" uniqueCount="72">
  <si>
    <t>INTERNALLY GENERATED REVENUE OF STATES (q3 2019)</t>
  </si>
  <si>
    <t>State</t>
  </si>
  <si>
    <t>PAYE</t>
  </si>
  <si>
    <t>Direct Assessment</t>
  </si>
  <si>
    <t>Road Tax</t>
  </si>
  <si>
    <t>Other Taxes</t>
  </si>
  <si>
    <t>Total tax</t>
  </si>
  <si>
    <t>MDAs Revenue</t>
  </si>
  <si>
    <t>Total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</si>
  <si>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</si>
  <si>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</si>
  <si>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</si>
  <si>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</si>
  <si>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</si>
  <si>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</si>
  <si>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</si>
  <si>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</si>
  <si>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</si>
  <si>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</si>
  <si>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</si>
  <si>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</si>
  <si>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</si>
  <si>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</si>
  <si>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</si>
  <si>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</si>
  <si>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</si>
  <si>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</si>
  <si>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</si>
  <si>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</si>
  <si>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</si>
  <si>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</si>
  <si>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</si>
  <si>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</si>
  <si>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Nasawara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</si>
  <si>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</si>
  <si>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</si>
  <si>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</si>
  <si>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</si>
  <si>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</si>
  <si>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</si>
  <si>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</si>
  <si>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</si>
  <si>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</si>
  <si>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</si>
  <si>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</si>
  <si>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</si>
  <si>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INTERNALLY GENERATED REVENUE OF STATES (q1 - q3)</t>
  </si>
  <si>
    <t>Quarter 1</t>
  </si>
  <si>
    <t>Quarter 2</t>
  </si>
  <si>
    <t>Quarter 3</t>
  </si>
  <si>
    <t>9 Month Total</t>
  </si>
  <si>
    <t>Total Tax</t>
  </si>
  <si>
    <t>(Jan-Sep 2019) on (Jan-Sep 2018) Growth %</t>
  </si>
  <si>
    <t>(Q3 on Q2 2019) Growth %</t>
  </si>
  <si>
    <t>Ebonyi*</t>
  </si>
  <si>
    <t>Nasarawa</t>
  </si>
  <si>
    <t>* Ebonyi Q1 and Q2 has been revised</t>
  </si>
  <si>
    <t>INTERNALLY GENERATED REVENUE OF STATES  (JAN-SEP 2019)</t>
  </si>
  <si>
    <t>States Rank By IGR (NGN)                        (Jan. - Sep. 2019)</t>
  </si>
  <si>
    <t>Total Q1-Q3 2019</t>
  </si>
  <si>
    <r>
      <t>2018 Q1-Q4 IGR COLLECTION*</t>
    </r>
    <r>
      <rPr>
        <rFont val="Corbel"/>
        <b/>
        <color rgb="FF000000"/>
        <sz val="12.0"/>
        <vertAlign val="superscript"/>
      </rPr>
      <t>+</t>
    </r>
  </si>
  <si>
    <t>States/FCT</t>
  </si>
  <si>
    <t>Q1</t>
  </si>
  <si>
    <t>Q2</t>
  </si>
  <si>
    <t>Q3</t>
  </si>
  <si>
    <t>Q4</t>
  </si>
  <si>
    <t>2018 Full Year</t>
  </si>
  <si>
    <t>Jan. - Sep. 2018</t>
  </si>
  <si>
    <t>Nassarawa</t>
  </si>
  <si>
    <t>TOTAL minus FCT</t>
  </si>
  <si>
    <t>TOTAL inc FCT</t>
  </si>
  <si>
    <t xml:space="preserve">Note: The numbers for Kogi State were revised following updates received from State. Revisions are highlighted in red.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</si>
</sst>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_(* #,##0.00_);_(* \(#,##0.00\);_(* &quot;-&quot;??_);_(@_)"/>
  </numFmts>
  <fonts count="16">
    <font>
      <sz val="11.0"/>
      <color rgb="FF000000"/>
      <name val="Calibri"/>
    </font>
    <font>
      <b/>
      <sz val="12.0"/>
      <color rgb="FF000000"/>
      <name val="Corbel"/>
    </font>
    <font/>
    <font>
      <sz val="11.0"/>
      <color rgb="FF000000"/>
      <name val="Tahoma"/>
    </font>
    <font>
      <b/>
      <sz val="10.0"/>
      <color rgb="FF000000"/>
      <name val="Corbel"/>
    </font>
    <font>
      <sz val="10.0"/>
      <color rgb="FF000000"/>
      <name val="Corbel"/>
    </font>
    <font>
      <b/>
      <sz val="11.0"/>
      <color rgb="FF000000"/>
      <name val="Tahoma"/>
    </font>
    <font>
      <sz val="10.0"/>
      <name val="Corbel"/>
    </font>
    <font>
      <b/>
      <sz val="12.0"/>
      <color rgb="FF000000"/>
      <name val="Tahoma"/>
    </font>
    <font>
      <b/>
      <sz val="11.0"/>
      <color rgb="FFFF0000"/>
      <name val="Tahoma"/>
    </font>
    <font>
      <b/>
      <sz val="14.0"/>
      <color rgb="FF00B050"/>
      <name val="Corbel"/>
    </font>
    <font>
      <sz val="10.0"/>
      <color rgb="FF000000"/>
      <name val="Calibri"/>
    </font>
    <font>
      <sz val="10.0"/>
      <color rgb="FF000000"/>
      <name val="Times New Roman"/>
    </font>
    <font>
      <b/>
      <sz val="11.0"/>
      <color rgb="FF000000"/>
      <name val="Corbel"/>
    </font>
    <font>
      <sz val="10.0"/>
      <color rgb="FF000000"/>
      <name val="Tahoma"/>
    </font>
    <font>
      <b/>
      <sz val="10.0"/>
      <color rgb="FF000000"/>
      <name val="Tahoma"/>
    </font>
  </fonts>
  <fills count="9">
    <fill>
      <patternFill patternType="none"/>
    </fill>
    <fill>
      <patternFill patternType="lightGray"/>
    </fill>
    <fill>
      <patternFill patternType="solid">
        <fgColor rgb="FFCCFF66"/>
        <bgColor rgb="FFCCFF66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rgb="FF99FF66"/>
        <bgColor rgb="FF99FF66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0" fillId="0" fontId="3" numFmtId="0" xfId="0" applyFont="1"/>
    <xf borderId="2" fillId="2" fontId="4" numFmtId="4" xfId="0" applyAlignment="1" applyBorder="1" applyFill="1" applyFont="1" applyNumberFormat="1">
      <alignment horizontal="left" vertical="top"/>
    </xf>
    <xf borderId="2" fillId="2" fontId="4" numFmtId="4" xfId="0" applyAlignment="1" applyBorder="1" applyFont="1" applyNumberFormat="1">
      <alignment horizontal="center" vertical="top"/>
    </xf>
    <xf borderId="2" fillId="2" fontId="4" numFmtId="4" xfId="0" applyAlignment="1" applyBorder="1" applyFont="1" applyNumberFormat="1">
      <alignment horizontal="center" shrinkToFit="0" vertical="top" wrapText="1"/>
    </xf>
    <xf borderId="2" fillId="0" fontId="5" numFmtId="0" xfId="0" applyAlignment="1" applyBorder="1" applyFont="1">
      <alignment horizontal="left" vertical="center"/>
    </xf>
    <xf borderId="2" fillId="0" fontId="5" numFmtId="4" xfId="0" applyBorder="1" applyFont="1" applyNumberFormat="1"/>
    <xf borderId="0" fillId="0" fontId="6" numFmtId="0" xfId="0" applyFont="1"/>
    <xf borderId="2" fillId="0" fontId="7" numFmtId="4" xfId="0" applyBorder="1" applyFont="1" applyNumberFormat="1"/>
    <xf borderId="2" fillId="0" fontId="5" numFmtId="4" xfId="0" applyAlignment="1" applyBorder="1" applyFont="1" applyNumberFormat="1">
      <alignment horizontal="right"/>
    </xf>
    <xf borderId="2" fillId="0" fontId="5" numFmtId="4" xfId="0" applyAlignment="1" applyBorder="1" applyFont="1" applyNumberFormat="1">
      <alignment vertical="center"/>
    </xf>
    <xf borderId="3" fillId="2" fontId="4" numFmtId="0" xfId="0" applyAlignment="1" applyBorder="1" applyFont="1">
      <alignment vertical="center"/>
    </xf>
    <xf borderId="3" fillId="2" fontId="4" numFmtId="4" xfId="0" applyBorder="1" applyFont="1" applyNumberFormat="1"/>
    <xf borderId="4" fillId="0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2" fillId="2" fontId="4" numFmtId="164" xfId="0" applyAlignment="1" applyBorder="1" applyFont="1" applyNumberFormat="1">
      <alignment horizontal="center"/>
    </xf>
    <xf borderId="2" fillId="2" fontId="4" numFmtId="164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/>
    </xf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5" numFmtId="2" xfId="0" applyBorder="1" applyFont="1" applyNumberFormat="1"/>
    <xf borderId="2" fillId="3" fontId="5" numFmtId="164" xfId="0" applyBorder="1" applyFill="1" applyFont="1" applyNumberFormat="1"/>
    <xf borderId="2" fillId="3" fontId="5" numFmtId="4" xfId="0" applyBorder="1" applyFont="1" applyNumberFormat="1"/>
    <xf borderId="7" fillId="3" fontId="3" numFmtId="0" xfId="0" applyBorder="1" applyFont="1"/>
    <xf borderId="2" fillId="4" fontId="5" numFmtId="164" xfId="0" applyBorder="1" applyFill="1" applyFont="1" applyNumberFormat="1"/>
    <xf borderId="2" fillId="4" fontId="5" numFmtId="4" xfId="0" applyBorder="1" applyFont="1" applyNumberFormat="1"/>
    <xf borderId="2" fillId="5" fontId="5" numFmtId="164" xfId="0" applyBorder="1" applyFill="1" applyFont="1" applyNumberFormat="1"/>
    <xf borderId="7" fillId="5" fontId="3" numFmtId="0" xfId="0" applyBorder="1" applyFont="1"/>
    <xf borderId="2" fillId="2" fontId="4" numFmtId="164" xfId="0" applyBorder="1" applyFont="1" applyNumberFormat="1"/>
    <xf borderId="2" fillId="2" fontId="4" numFmtId="4" xfId="0" applyBorder="1" applyFont="1" applyNumberFormat="1"/>
    <xf borderId="0" fillId="0" fontId="8" numFmtId="0" xfId="0" applyFont="1"/>
    <xf borderId="0" fillId="0" fontId="5" numFmtId="0" xfId="0" applyFont="1"/>
    <xf borderId="0" fillId="0" fontId="3" numFmtId="165" xfId="0" applyFont="1" applyNumberFormat="1"/>
    <xf borderId="0" fillId="0" fontId="9" numFmtId="0" xfId="0" applyAlignment="1" applyFont="1">
      <alignment horizontal="left"/>
    </xf>
    <xf borderId="1" fillId="0" fontId="1" numFmtId="0" xfId="0" applyAlignment="1" applyBorder="1" applyFont="1">
      <alignment horizontal="center" vertical="center"/>
    </xf>
    <xf borderId="3" fillId="2" fontId="4" numFmtId="164" xfId="0" applyBorder="1" applyFont="1" applyNumberFormat="1"/>
    <xf borderId="4" fillId="0" fontId="10" numFmtId="0" xfId="0" applyAlignment="1" applyBorder="1" applyFont="1">
      <alignment horizontal="center" shrinkToFit="0" wrapText="1"/>
    </xf>
    <xf borderId="7" fillId="6" fontId="11" numFmtId="2" xfId="0" applyAlignment="1" applyBorder="1" applyFill="1" applyFont="1" applyNumberFormat="1">
      <alignment horizontal="center"/>
    </xf>
    <xf borderId="2" fillId="7" fontId="4" numFmtId="0" xfId="0" applyAlignment="1" applyBorder="1" applyFill="1" applyFont="1">
      <alignment vertical="center"/>
    </xf>
    <xf borderId="2" fillId="7" fontId="4" numFmtId="4" xfId="0" applyAlignment="1" applyBorder="1" applyFont="1" applyNumberFormat="1">
      <alignment vertical="center"/>
    </xf>
    <xf borderId="8" fillId="0" fontId="5" numFmtId="164" xfId="0" applyBorder="1" applyFont="1" applyNumberFormat="1"/>
    <xf borderId="0" fillId="0" fontId="0" numFmtId="164" xfId="0" applyFont="1" applyNumberFormat="1"/>
    <xf borderId="4" fillId="0" fontId="1" numFmtId="0" xfId="0" applyAlignment="1" applyBorder="1" applyFont="1">
      <alignment horizontal="center"/>
    </xf>
    <xf borderId="0" fillId="0" fontId="12" numFmtId="164" xfId="0" applyFont="1" applyNumberFormat="1"/>
    <xf borderId="2" fillId="8" fontId="13" numFmtId="0" xfId="0" applyBorder="1" applyFill="1" applyFont="1"/>
    <xf borderId="2" fillId="8" fontId="13" numFmtId="164" xfId="0" applyAlignment="1" applyBorder="1" applyFont="1" applyNumberFormat="1">
      <alignment horizontal="right"/>
    </xf>
    <xf borderId="2" fillId="8" fontId="13" numFmtId="0" xfId="0" applyAlignment="1" applyBorder="1" applyFont="1">
      <alignment horizontal="right"/>
    </xf>
    <xf borderId="9" fillId="8" fontId="13" numFmtId="164" xfId="0" applyAlignment="1" applyBorder="1" applyFont="1" applyNumberFormat="1">
      <alignment horizontal="right"/>
    </xf>
    <xf borderId="2" fillId="0" fontId="7" numFmtId="0" xfId="0" applyBorder="1" applyFont="1"/>
    <xf borderId="4" fillId="0" fontId="5" numFmtId="164" xfId="0" applyBorder="1" applyFont="1" applyNumberFormat="1"/>
    <xf borderId="0" fillId="0" fontId="14" numFmtId="0" xfId="0" applyFont="1"/>
    <xf borderId="2" fillId="0" fontId="7" numFmtId="164" xfId="0" applyBorder="1" applyFont="1" applyNumberFormat="1"/>
    <xf borderId="2" fillId="3" fontId="7" numFmtId="164" xfId="0" applyBorder="1" applyFont="1" applyNumberFormat="1"/>
    <xf borderId="9" fillId="3" fontId="5" numFmtId="164" xfId="0" applyBorder="1" applyFont="1" applyNumberFormat="1"/>
    <xf borderId="10" fillId="8" fontId="4" numFmtId="0" xfId="0" applyBorder="1" applyFont="1"/>
    <xf borderId="10" fillId="8" fontId="4" numFmtId="164" xfId="0" applyBorder="1" applyFont="1" applyNumberFormat="1"/>
    <xf borderId="11" fillId="8" fontId="4" numFmtId="164" xfId="0" applyBorder="1" applyFont="1" applyNumberFormat="1"/>
    <xf borderId="0" fillId="0" fontId="15" numFmtId="0" xfId="0" applyFont="1"/>
    <xf borderId="0" fillId="0" fontId="14" numFmtId="0" xfId="0" applyAlignment="1" applyFont="1">
      <alignment horizontal="left" shrinkToFit="0" vertical="top" wrapText="1"/>
    </xf>
    <xf borderId="0" fillId="0" fontId="1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1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Adegbindin/Downloads/STATES%20IGR%20DATA%20%20q2%202019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Q1-Q2 2019 dissagregated"/>
      <sheetName val="H1 2019 Total revenue(FAAC+IGR)"/>
      <sheetName val="H2 Rank by IGR &amp; total revenue"/>
      <sheetName val="2018 dissagregated only"/>
      <sheetName val="Q1-Q4 2018 dissagrgated"/>
      <sheetName val="2018 total revenue(FACC+IGR)"/>
      <sheetName val="States IGR 2008- 2018"/>
      <sheetName val="Annual IGR disaggregated 2017"/>
      <sheetName val="Annual IGR disagregated 20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2.71"/>
    <col customWidth="1" min="2" max="2" width="24.43"/>
    <col customWidth="1" min="3" max="3" width="23.0"/>
    <col customWidth="1" min="4" max="4" width="21.57"/>
    <col customWidth="1" min="5" max="5" width="28.29"/>
    <col customWidth="1" min="6" max="6" width="17.86"/>
    <col customWidth="1" min="7" max="7" width="23.0"/>
    <col customWidth="1" min="8" max="8" width="24.43"/>
    <col customWidth="1" min="9" max="9" width="4.29"/>
    <col customWidth="1" min="10" max="11" width="8.86"/>
  </cols>
  <sheetData>
    <row r="1" ht="21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ht="13.5" customHeight="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"/>
      <c r="J2" s="3"/>
      <c r="K2" s="3"/>
    </row>
    <row r="3" ht="13.5" customHeight="1">
      <c r="A3" s="7" t="s">
        <v>9</v>
      </c>
      <c r="B3" s="8">
        <v>1.03897879333E9</v>
      </c>
      <c r="C3" s="8">
        <v>1.5847667143E8</v>
      </c>
      <c r="D3" s="8">
        <v>1.6034162665E8</v>
      </c>
      <c r="E3" s="8">
        <v>5.808876327E8</v>
      </c>
      <c r="F3" s="8" t="str">
        <f t="shared" ref="F3:F39" si="1">SUM(B3:E3)</f>
        <v>1,938,684,724.11</v>
      </c>
      <c r="G3" s="8">
        <v>7.5712457039E8</v>
      </c>
      <c r="H3" s="8" t="str">
        <f t="shared" ref="H3:H39" si="2">SUM(F3:G3)</f>
        <v>2,695,809,294.50</v>
      </c>
      <c r="I3" s="3"/>
      <c r="J3" s="3"/>
      <c r="K3" s="3"/>
    </row>
    <row r="4" ht="13.5" customHeight="1">
      <c r="A4" s="7" t="s">
        <v>10</v>
      </c>
      <c r="B4" s="8">
        <v>9.765602308199999E8</v>
      </c>
      <c r="C4" s="8">
        <v>5.872242194E7</v>
      </c>
      <c r="D4" s="8">
        <v>3.090385E7</v>
      </c>
      <c r="E4" s="8">
        <v>2.1790316234E8</v>
      </c>
      <c r="F4" s="8" t="str">
        <f t="shared" si="1"/>
        <v>1,284,089,665.10</v>
      </c>
      <c r="G4" s="8">
        <v>5.1782225992E8</v>
      </c>
      <c r="H4" s="8" t="str">
        <f t="shared" si="2"/>
        <v>1,801,911,925.02</v>
      </c>
      <c r="I4" s="9"/>
      <c r="J4" s="3"/>
      <c r="K4" s="3"/>
    </row>
    <row r="5" ht="13.5" customHeight="1">
      <c r="A5" s="7" t="s">
        <v>11</v>
      </c>
      <c r="B5" s="10">
        <v>3.418354546E9</v>
      </c>
      <c r="C5" s="10">
        <v>9.7539502E7</v>
      </c>
      <c r="D5" s="10">
        <v>9.3859405E7</v>
      </c>
      <c r="E5" s="10">
        <v>8.86190214E8</v>
      </c>
      <c r="F5" s="10" t="str">
        <f t="shared" si="1"/>
        <v>4,495,943,667.00</v>
      </c>
      <c r="G5" s="10">
        <v>1.654609843E9</v>
      </c>
      <c r="H5" s="10" t="str">
        <f t="shared" si="2"/>
        <v>6,150,553,510.00</v>
      </c>
      <c r="I5" s="9"/>
      <c r="J5" s="3"/>
      <c r="K5" s="3"/>
    </row>
    <row r="6" ht="13.5" customHeight="1">
      <c r="A6" s="7" t="s">
        <v>12</v>
      </c>
      <c r="B6" s="8">
        <v>6.059894036030001E9</v>
      </c>
      <c r="C6" s="8">
        <v>1.7342512582999998E8</v>
      </c>
      <c r="D6" s="8">
        <v>1.76158015E8</v>
      </c>
      <c r="E6" s="8">
        <v>5.9833247765E8</v>
      </c>
      <c r="F6" s="8" t="str">
        <f t="shared" si="1"/>
        <v>7,007,809,654.51</v>
      </c>
      <c r="G6" s="8">
        <v>1.1632831026399999E9</v>
      </c>
      <c r="H6" s="8" t="str">
        <f t="shared" si="2"/>
        <v>8,171,092,757.15</v>
      </c>
      <c r="I6" s="3"/>
      <c r="J6" s="3"/>
      <c r="K6" s="3"/>
    </row>
    <row r="7" ht="13.5" customHeight="1">
      <c r="A7" s="7" t="s">
        <v>13</v>
      </c>
      <c r="B7" s="8">
        <v>1.60075222906E9</v>
      </c>
      <c r="C7" s="8">
        <v>5215051.32</v>
      </c>
      <c r="D7" s="8">
        <v>3.539795003E7</v>
      </c>
      <c r="E7" s="8">
        <v>6.457075736E7</v>
      </c>
      <c r="F7" s="8" t="str">
        <f t="shared" si="1"/>
        <v>1,705,935,987.77</v>
      </c>
      <c r="G7" s="8">
        <v>4.232126671E7</v>
      </c>
      <c r="H7" s="8" t="str">
        <f t="shared" si="2"/>
        <v>1,748,257,254.48</v>
      </c>
      <c r="I7" s="3"/>
      <c r="J7" s="3"/>
      <c r="K7" s="3"/>
    </row>
    <row r="8" ht="13.5" customHeight="1">
      <c r="A8" s="7" t="s">
        <v>14</v>
      </c>
      <c r="B8" s="8">
        <v>2.24334790406E9</v>
      </c>
      <c r="C8" s="8">
        <v>7.081802459E7</v>
      </c>
      <c r="D8" s="8">
        <v>1.2373180809999999E7</v>
      </c>
      <c r="E8" s="8">
        <v>1.3135937228999999E8</v>
      </c>
      <c r="F8" s="8" t="str">
        <f t="shared" si="1"/>
        <v>2,457,898,481.75</v>
      </c>
      <c r="G8" s="8">
        <v>3.698552164E7</v>
      </c>
      <c r="H8" s="8" t="str">
        <f t="shared" si="2"/>
        <v>2,494,884,003.39</v>
      </c>
      <c r="I8" s="3"/>
      <c r="J8" s="3"/>
      <c r="K8" s="3"/>
    </row>
    <row r="9" ht="13.5" customHeight="1">
      <c r="A9" s="7" t="s">
        <v>15</v>
      </c>
      <c r="B9" s="8">
        <v>1.3593442185E9</v>
      </c>
      <c r="C9" s="8">
        <v>1.6233734596E8</v>
      </c>
      <c r="D9" s="8">
        <v>2.16932446E8</v>
      </c>
      <c r="E9" s="8">
        <v>1.027333707E8</v>
      </c>
      <c r="F9" s="8" t="str">
        <f t="shared" si="1"/>
        <v>1,841,347,381.16</v>
      </c>
      <c r="G9" s="11">
        <v>9.5823779901E8</v>
      </c>
      <c r="H9" s="8" t="str">
        <f t="shared" si="2"/>
        <v>2,799,585,180.17</v>
      </c>
      <c r="I9" s="3"/>
      <c r="J9" s="3"/>
      <c r="K9" s="3"/>
    </row>
    <row r="10" ht="13.5" customHeight="1">
      <c r="A10" s="7" t="s">
        <v>16</v>
      </c>
      <c r="B10" s="8">
        <v>9.0048439899E8</v>
      </c>
      <c r="C10" s="8">
        <v>1.5610702741E8</v>
      </c>
      <c r="D10" s="8">
        <v>9.8278117E7</v>
      </c>
      <c r="E10" s="8">
        <v>3.7811643035E8</v>
      </c>
      <c r="F10" s="8" t="str">
        <f t="shared" si="1"/>
        <v>1,532,985,973.75</v>
      </c>
      <c r="G10" s="8">
        <v>5.9025686525E8</v>
      </c>
      <c r="H10" s="8" t="str">
        <f t="shared" si="2"/>
        <v>2,123,242,839.00</v>
      </c>
      <c r="I10" s="3"/>
      <c r="J10" s="3"/>
      <c r="K10" s="3"/>
    </row>
    <row r="11" ht="13.5" customHeight="1">
      <c r="A11" s="7" t="s">
        <v>17</v>
      </c>
      <c r="B11" s="8">
        <v>1.31347357353E9</v>
      </c>
      <c r="C11" s="8">
        <v>2.026197663E7</v>
      </c>
      <c r="D11" s="8">
        <v>1.7899618845E8</v>
      </c>
      <c r="E11" s="8">
        <v>7.442451141E8</v>
      </c>
      <c r="F11" s="8" t="str">
        <f t="shared" si="1"/>
        <v>2,256,976,852.71</v>
      </c>
      <c r="G11" s="8">
        <v>6.2737870262E8</v>
      </c>
      <c r="H11" s="8" t="str">
        <f t="shared" si="2"/>
        <v>2,884,355,555.33</v>
      </c>
      <c r="I11" s="3"/>
      <c r="J11" s="3"/>
      <c r="K11" s="3"/>
    </row>
    <row r="12" ht="13.5" customHeight="1">
      <c r="A12" s="7" t="s">
        <v>18</v>
      </c>
      <c r="B12" s="8">
        <v>9.45249608816E9</v>
      </c>
      <c r="C12" s="8">
        <v>7.556455591E7</v>
      </c>
      <c r="D12" s="8">
        <v>1.7745435766E8</v>
      </c>
      <c r="E12" s="8">
        <v>2.15402323946E9</v>
      </c>
      <c r="F12" s="8" t="str">
        <f t="shared" si="1"/>
        <v>11,859,538,241.19</v>
      </c>
      <c r="G12" s="8">
        <v>1.25980578801E9</v>
      </c>
      <c r="H12" s="8" t="str">
        <f t="shared" si="2"/>
        <v>13,119,344,029.20</v>
      </c>
      <c r="I12" s="3"/>
      <c r="J12" s="3"/>
      <c r="K12" s="3"/>
    </row>
    <row r="13" ht="13.5" customHeight="1">
      <c r="A13" s="7" t="s">
        <v>19</v>
      </c>
      <c r="B13" s="8">
        <v>1.07067865632E9</v>
      </c>
      <c r="C13" s="8">
        <v>1.57242655E7</v>
      </c>
      <c r="D13" s="8">
        <v>6.049377E7</v>
      </c>
      <c r="E13" s="8">
        <v>4.1333095574E8</v>
      </c>
      <c r="F13" s="8" t="str">
        <f t="shared" si="1"/>
        <v>1,560,227,647.56</v>
      </c>
      <c r="G13" s="8">
        <v>1.6431274116E8</v>
      </c>
      <c r="H13" s="8" t="str">
        <f t="shared" si="2"/>
        <v>1,724,540,388.72</v>
      </c>
      <c r="I13" s="3"/>
      <c r="J13" s="3"/>
      <c r="K13" s="3"/>
    </row>
    <row r="14" ht="13.5" customHeight="1">
      <c r="A14" s="7" t="s">
        <v>20</v>
      </c>
      <c r="B14" s="8">
        <v>3.13190768531E9</v>
      </c>
      <c r="C14" s="8">
        <v>2.0192247263E8</v>
      </c>
      <c r="D14" s="8">
        <v>2.0302493048E8</v>
      </c>
      <c r="E14" s="8">
        <v>9.8042169568E8</v>
      </c>
      <c r="F14" s="8" t="str">
        <f t="shared" si="1"/>
        <v>4,517,276,784.10</v>
      </c>
      <c r="G14" s="8">
        <v>2.30591390442E9</v>
      </c>
      <c r="H14" s="8" t="str">
        <f t="shared" si="2"/>
        <v>6,823,190,688.52</v>
      </c>
      <c r="I14" s="3"/>
      <c r="J14" s="3"/>
      <c r="K14" s="3"/>
    </row>
    <row r="15" ht="13.5" customHeight="1">
      <c r="A15" s="7" t="s">
        <v>21</v>
      </c>
      <c r="B15" s="10">
        <v>8.1618359707E8</v>
      </c>
      <c r="C15" s="10">
        <v>6.8538923E7</v>
      </c>
      <c r="D15" s="10">
        <v>3.398777495E7</v>
      </c>
      <c r="E15" s="10">
        <v>2.09382976275E9</v>
      </c>
      <c r="F15" s="10" t="str">
        <f t="shared" si="1"/>
        <v>3,012,540,057.77</v>
      </c>
      <c r="G15" s="10">
        <v>2.383735092E8</v>
      </c>
      <c r="H15" s="10" t="str">
        <f t="shared" si="2"/>
        <v>3,250,913,566.97</v>
      </c>
      <c r="I15" s="9"/>
      <c r="J15" s="3"/>
      <c r="K15" s="3"/>
    </row>
    <row r="16" ht="13.5" customHeight="1">
      <c r="A16" s="7" t="s">
        <v>22</v>
      </c>
      <c r="B16" s="8">
        <v>2.082253568E9</v>
      </c>
      <c r="C16" s="8">
        <v>2.5607383E7</v>
      </c>
      <c r="D16" s="8">
        <v>2.2838261E8</v>
      </c>
      <c r="E16" s="8">
        <v>4.17025186E8</v>
      </c>
      <c r="F16" s="8" t="str">
        <f t="shared" si="1"/>
        <v>2,753,268,747.00</v>
      </c>
      <c r="G16" s="8">
        <v>1.431402776E9</v>
      </c>
      <c r="H16" s="8" t="str">
        <f t="shared" si="2"/>
        <v>4,184,671,523.00</v>
      </c>
      <c r="I16" s="3"/>
      <c r="J16" s="3"/>
      <c r="K16" s="3"/>
    </row>
    <row r="17" ht="13.5" customHeight="1">
      <c r="A17" s="7" t="s">
        <v>23</v>
      </c>
      <c r="B17" s="8">
        <v>7.9558254296E8</v>
      </c>
      <c r="C17" s="8">
        <v>1018839.42</v>
      </c>
      <c r="D17" s="8">
        <v>2.2782875E7</v>
      </c>
      <c r="E17" s="8">
        <v>1.27332383539E9</v>
      </c>
      <c r="F17" s="8" t="str">
        <f t="shared" si="1"/>
        <v>2,092,708,092.77</v>
      </c>
      <c r="G17" s="8">
        <v>6.010948327E7</v>
      </c>
      <c r="H17" s="8" t="str">
        <f t="shared" si="2"/>
        <v>2,152,817,576.04</v>
      </c>
      <c r="I17" s="3"/>
      <c r="J17" s="3"/>
      <c r="K17" s="3"/>
    </row>
    <row r="18" ht="13.5" customHeight="1">
      <c r="A18" s="7" t="s">
        <v>24</v>
      </c>
      <c r="B18" s="10">
        <v>1.6134233988E9</v>
      </c>
      <c r="C18" s="10">
        <v>3.02836486E8</v>
      </c>
      <c r="D18" s="10">
        <v>8.075583156E7</v>
      </c>
      <c r="E18" s="10">
        <v>2.703283221E8</v>
      </c>
      <c r="F18" s="10" t="str">
        <f t="shared" si="1"/>
        <v>2,267,344,038.46</v>
      </c>
      <c r="G18" s="10">
        <v>2.8921378392E8</v>
      </c>
      <c r="H18" s="10" t="str">
        <f t="shared" si="2"/>
        <v>2,556,557,822.38</v>
      </c>
      <c r="I18" s="9"/>
      <c r="J18" s="3"/>
      <c r="K18" s="3"/>
    </row>
    <row r="19" ht="13.5" customHeight="1">
      <c r="A19" s="7" t="s">
        <v>25</v>
      </c>
      <c r="B19" s="10">
        <v>1.40697978411E9</v>
      </c>
      <c r="C19" s="10">
        <v>3.0044037781E8</v>
      </c>
      <c r="D19" s="10">
        <v>1.328849809E8</v>
      </c>
      <c r="E19" s="10">
        <v>1.3079572367E9</v>
      </c>
      <c r="F19" s="10" t="str">
        <f t="shared" si="1"/>
        <v>3,148,262,379.52</v>
      </c>
      <c r="G19" s="10">
        <v>5.406250838000001E8</v>
      </c>
      <c r="H19" s="10" t="str">
        <f t="shared" si="2"/>
        <v>3,688,887,463.32</v>
      </c>
      <c r="I19" s="9"/>
      <c r="J19" s="3"/>
      <c r="K19" s="3"/>
    </row>
    <row r="20" ht="13.5" customHeight="1">
      <c r="A20" s="7" t="s">
        <v>26</v>
      </c>
      <c r="B20" s="8">
        <v>2.93045354663E9</v>
      </c>
      <c r="C20" s="8">
        <v>2.613131937E7</v>
      </c>
      <c r="D20" s="8">
        <v>1.28944895E8</v>
      </c>
      <c r="E20" s="8">
        <v>5.2165523217E8</v>
      </c>
      <c r="F20" s="8" t="str">
        <f t="shared" si="1"/>
        <v>3,607,184,993.17</v>
      </c>
      <c r="G20" s="8">
        <v>2.13940107418E9</v>
      </c>
      <c r="H20" s="8" t="str">
        <f t="shared" si="2"/>
        <v>5,746,586,067.35</v>
      </c>
      <c r="I20" s="3"/>
      <c r="J20" s="3"/>
      <c r="K20" s="3"/>
    </row>
    <row r="21" ht="13.5" customHeight="1">
      <c r="A21" s="7" t="s">
        <v>27</v>
      </c>
      <c r="B21" s="8">
        <v>3.42444857861E9</v>
      </c>
      <c r="C21" s="8">
        <v>5.985704727E7</v>
      </c>
      <c r="D21" s="8">
        <v>1.3881842429E8</v>
      </c>
      <c r="E21" s="8">
        <v>5.3680263124E8</v>
      </c>
      <c r="F21" s="8" t="str">
        <f t="shared" si="1"/>
        <v>4,159,926,681.41</v>
      </c>
      <c r="G21" s="8">
        <v>3.08085863867E9</v>
      </c>
      <c r="H21" s="8" t="str">
        <f t="shared" si="2"/>
        <v>7,240,785,320.08</v>
      </c>
      <c r="I21" s="3"/>
      <c r="J21" s="3"/>
      <c r="K21" s="3"/>
    </row>
    <row r="22" ht="13.5" customHeight="1">
      <c r="A22" s="7" t="s">
        <v>28</v>
      </c>
      <c r="B22" s="8">
        <v>1.556423705E9</v>
      </c>
      <c r="C22" s="8">
        <v>4.5729815E7</v>
      </c>
      <c r="D22" s="8">
        <v>2.7492622E7</v>
      </c>
      <c r="E22" s="8">
        <v>7.537452E7</v>
      </c>
      <c r="F22" s="8" t="str">
        <f t="shared" si="1"/>
        <v>1,705,020,662.00</v>
      </c>
      <c r="G22" s="8">
        <v>9.7455745E7</v>
      </c>
      <c r="H22" s="8" t="str">
        <f t="shared" si="2"/>
        <v>1,802,476,407.00</v>
      </c>
      <c r="I22" s="3"/>
      <c r="J22" s="3"/>
      <c r="K22" s="3"/>
    </row>
    <row r="23" ht="13.5" customHeight="1">
      <c r="A23" s="7" t="s">
        <v>29</v>
      </c>
      <c r="B23" s="8">
        <v>7.9382157314E8</v>
      </c>
      <c r="C23" s="8">
        <v>1.1129679538E8</v>
      </c>
      <c r="D23" s="8">
        <v>4500000.0</v>
      </c>
      <c r="E23" s="8">
        <v>7.025338152E7</v>
      </c>
      <c r="F23" s="8" t="str">
        <f t="shared" si="1"/>
        <v>979,871,750.04</v>
      </c>
      <c r="G23" s="8">
        <v>2.2494907318E8</v>
      </c>
      <c r="H23" s="8" t="str">
        <f t="shared" si="2"/>
        <v>1,204,820,823.22</v>
      </c>
      <c r="I23" s="3"/>
      <c r="J23" s="3"/>
      <c r="K23" s="3"/>
    </row>
    <row r="24" ht="13.5" customHeight="1">
      <c r="A24" s="7" t="s">
        <v>30</v>
      </c>
      <c r="B24" s="8">
        <v>4.71494804451E9</v>
      </c>
      <c r="C24" s="8">
        <v>2.282092587E7</v>
      </c>
      <c r="D24" s="8">
        <v>1.026813E8</v>
      </c>
      <c r="E24" s="8">
        <v>5.7343051871E8</v>
      </c>
      <c r="F24" s="8" t="str">
        <f t="shared" si="1"/>
        <v>5,413,880,789.09</v>
      </c>
      <c r="G24" s="8">
        <v>4.8514899638E8</v>
      </c>
      <c r="H24" s="8" t="str">
        <f t="shared" si="2"/>
        <v>5,899,029,785.47</v>
      </c>
      <c r="I24" s="3"/>
      <c r="J24" s="3"/>
      <c r="K24" s="3"/>
    </row>
    <row r="25" ht="13.5" customHeight="1">
      <c r="A25" s="7" t="s">
        <v>31</v>
      </c>
      <c r="B25" s="8">
        <v>1.53887587708E9</v>
      </c>
      <c r="C25" s="8">
        <v>2.69076302E8</v>
      </c>
      <c r="D25" s="8">
        <v>1.2398496429E8</v>
      </c>
      <c r="E25" s="8">
        <v>5.706533514E7</v>
      </c>
      <c r="F25" s="8" t="str">
        <f t="shared" si="1"/>
        <v>1,989,002,478.51</v>
      </c>
      <c r="G25" s="8">
        <v>5.9214211206E9</v>
      </c>
      <c r="H25" s="8" t="str">
        <f t="shared" si="2"/>
        <v>7,910,423,599.11</v>
      </c>
      <c r="I25" s="3"/>
      <c r="J25" s="3"/>
      <c r="K25" s="3"/>
    </row>
    <row r="26" ht="13.5" customHeight="1">
      <c r="A26" s="7" t="s">
        <v>32</v>
      </c>
      <c r="B26" s="8">
        <v>6.035183190764E10</v>
      </c>
      <c r="C26" s="8">
        <v>3.18453167668E9</v>
      </c>
      <c r="D26" s="8">
        <v>3.01611020208E9</v>
      </c>
      <c r="E26" s="8">
        <v>1.629492928749E10</v>
      </c>
      <c r="F26" s="8" t="str">
        <f t="shared" si="1"/>
        <v>82,847,403,073.89</v>
      </c>
      <c r="G26" s="8">
        <v>9.08561465529E9</v>
      </c>
      <c r="H26" s="8" t="str">
        <f t="shared" si="2"/>
        <v>91,933,017,729.18</v>
      </c>
      <c r="I26" s="3"/>
      <c r="J26" s="3"/>
      <c r="K26" s="3"/>
    </row>
    <row r="27" ht="13.5" customHeight="1">
      <c r="A27" s="7" t="s">
        <v>33</v>
      </c>
      <c r="B27" s="8">
        <v>1.41773520097E9</v>
      </c>
      <c r="C27" s="8">
        <v>1.294942565E7</v>
      </c>
      <c r="D27" s="8">
        <v>5.24395273E7</v>
      </c>
      <c r="E27" s="8">
        <v>6.380781436E7</v>
      </c>
      <c r="F27" s="8" t="str">
        <f t="shared" si="1"/>
        <v>1,546,931,968.28</v>
      </c>
      <c r="G27" s="8">
        <v>1.45993226378E9</v>
      </c>
      <c r="H27" s="8" t="str">
        <f t="shared" si="2"/>
        <v>3,006,864,232.06</v>
      </c>
      <c r="I27" s="3"/>
      <c r="J27" s="3"/>
      <c r="K27" s="3"/>
    </row>
    <row r="28" ht="13.5" customHeight="1">
      <c r="A28" s="7" t="s">
        <v>34</v>
      </c>
      <c r="B28" s="8">
        <v>1.12636018504E9</v>
      </c>
      <c r="C28" s="8">
        <v>4.797776005E7</v>
      </c>
      <c r="D28" s="8">
        <v>7.5941341E7</v>
      </c>
      <c r="E28" s="8">
        <v>7.6988841269E8</v>
      </c>
      <c r="F28" s="8" t="str">
        <f t="shared" si="1"/>
        <v>2,020,167,698.78</v>
      </c>
      <c r="G28" s="8">
        <v>1.1987554959E8</v>
      </c>
      <c r="H28" s="8" t="str">
        <f t="shared" si="2"/>
        <v>2,140,043,248.37</v>
      </c>
      <c r="I28" s="3"/>
      <c r="J28" s="3"/>
      <c r="K28" s="3"/>
    </row>
    <row r="29" ht="13.5" customHeight="1">
      <c r="A29" s="7" t="s">
        <v>35</v>
      </c>
      <c r="B29" s="8">
        <v>6.183290335570001E9</v>
      </c>
      <c r="C29" s="12">
        <v>7.5004722201E8</v>
      </c>
      <c r="D29" s="12">
        <v>2.371071378E8</v>
      </c>
      <c r="E29" s="12">
        <v>1.045970080547E10</v>
      </c>
      <c r="F29" s="8" t="str">
        <f t="shared" si="1"/>
        <v>17,630,145,500.85</v>
      </c>
      <c r="G29" s="8">
        <v>5.65634879773E9</v>
      </c>
      <c r="H29" s="8" t="str">
        <f t="shared" si="2"/>
        <v>23,286,494,298.58</v>
      </c>
      <c r="I29" s="3"/>
      <c r="J29" s="3"/>
      <c r="K29" s="3"/>
    </row>
    <row r="30" ht="13.5" customHeight="1">
      <c r="A30" s="7" t="s">
        <v>36</v>
      </c>
      <c r="B30" s="8">
        <v>2.43052548765E9</v>
      </c>
      <c r="C30" s="8">
        <v>1.0627311147999999E8</v>
      </c>
      <c r="D30" s="8">
        <v>2.3243582593000013E8</v>
      </c>
      <c r="E30" s="8">
        <v>1.5937101964E9</v>
      </c>
      <c r="F30" s="8" t="str">
        <f t="shared" si="1"/>
        <v>4,362,944,621.46</v>
      </c>
      <c r="G30" s="8">
        <v>1.17177239533E9</v>
      </c>
      <c r="H30" s="8" t="str">
        <f t="shared" si="2"/>
        <v>5,534,717,016.79</v>
      </c>
      <c r="I30" s="3"/>
      <c r="J30" s="3"/>
      <c r="K30" s="3"/>
    </row>
    <row r="31" ht="13.5" customHeight="1">
      <c r="A31" s="7" t="s">
        <v>37</v>
      </c>
      <c r="B31" s="8">
        <v>1.2895976939E9</v>
      </c>
      <c r="C31" s="8">
        <v>1.9250152872E8</v>
      </c>
      <c r="D31" s="8">
        <v>3.872182924E7</v>
      </c>
      <c r="E31" s="8">
        <v>8.49680278E7</v>
      </c>
      <c r="F31" s="8" t="str">
        <f t="shared" si="1"/>
        <v>1,605,789,079.66</v>
      </c>
      <c r="G31" s="8">
        <v>2.34788410518E9</v>
      </c>
      <c r="H31" s="8" t="str">
        <f t="shared" si="2"/>
        <v>3,953,673,184.84</v>
      </c>
      <c r="I31" s="3"/>
      <c r="J31" s="3"/>
      <c r="K31" s="3"/>
    </row>
    <row r="32" ht="13.5" customHeight="1">
      <c r="A32" s="7" t="s">
        <v>38</v>
      </c>
      <c r="B32" s="8">
        <v>1.4434734715E8</v>
      </c>
      <c r="C32" s="8">
        <v>3.86562308763E9</v>
      </c>
      <c r="D32" s="8">
        <v>2.4371372585E8</v>
      </c>
      <c r="E32" s="8">
        <v>6.1093536826E8</v>
      </c>
      <c r="F32" s="8" t="str">
        <f t="shared" si="1"/>
        <v>4,864,619,528.89</v>
      </c>
      <c r="G32" s="8">
        <v>1.07904901413E9</v>
      </c>
      <c r="H32" s="8" t="str">
        <f t="shared" si="2"/>
        <v>5,943,668,543.02</v>
      </c>
      <c r="I32" s="3"/>
      <c r="J32" s="3"/>
      <c r="K32" s="3"/>
    </row>
    <row r="33" ht="13.5" customHeight="1">
      <c r="A33" s="7" t="s">
        <v>39</v>
      </c>
      <c r="B33" s="8">
        <v>1.75286675075E9</v>
      </c>
      <c r="C33" s="8">
        <v>1.340061387E7</v>
      </c>
      <c r="D33" s="8">
        <v>1.1733505E8</v>
      </c>
      <c r="E33" s="8">
        <v>7.5312177284E8</v>
      </c>
      <c r="F33" s="8" t="str">
        <f t="shared" si="1"/>
        <v>2,636,724,187.46</v>
      </c>
      <c r="G33" s="8">
        <v>7.3357799293E8</v>
      </c>
      <c r="H33" s="8" t="str">
        <f t="shared" si="2"/>
        <v>3,370,302,180.39</v>
      </c>
      <c r="I33" s="3"/>
      <c r="J33" s="3"/>
      <c r="K33" s="3"/>
    </row>
    <row r="34" ht="13.5" customHeight="1">
      <c r="A34" s="7" t="s">
        <v>40</v>
      </c>
      <c r="B34" s="8">
        <v>2.253483531965E10</v>
      </c>
      <c r="C34" s="8">
        <v>7.4198804435E8</v>
      </c>
      <c r="D34" s="8">
        <v>1.100367075E9</v>
      </c>
      <c r="E34" s="8">
        <v>5.36022987606E9</v>
      </c>
      <c r="F34" s="8" t="str">
        <f t="shared" si="1"/>
        <v>29,737,420,315.06</v>
      </c>
      <c r="G34" s="8">
        <v>1.31411236321E9</v>
      </c>
      <c r="H34" s="8" t="str">
        <f t="shared" si="2"/>
        <v>31,051,532,678.27</v>
      </c>
      <c r="I34" s="3"/>
      <c r="J34" s="3"/>
      <c r="K34" s="3"/>
    </row>
    <row r="35" ht="13.5" customHeight="1">
      <c r="A35" s="7" t="s">
        <v>41</v>
      </c>
      <c r="B35" s="8">
        <v>1.3896685945099998E9</v>
      </c>
      <c r="C35" s="8">
        <v>1.15376E7</v>
      </c>
      <c r="D35" s="8">
        <v>2.4711557E7</v>
      </c>
      <c r="E35" s="8">
        <v>3.397865973199997E8</v>
      </c>
      <c r="F35" s="8" t="str">
        <f t="shared" si="1"/>
        <v>1,765,704,348.83</v>
      </c>
      <c r="G35" s="8">
        <v>5.1315043797E8</v>
      </c>
      <c r="H35" s="8" t="str">
        <f t="shared" si="2"/>
        <v>2,278,854,786.80</v>
      </c>
      <c r="I35" s="3"/>
      <c r="J35" s="3"/>
      <c r="K35" s="3"/>
    </row>
    <row r="36" ht="13.5" customHeight="1">
      <c r="A36" s="7" t="s">
        <v>42</v>
      </c>
      <c r="B36" s="8">
        <v>6.089670582E8</v>
      </c>
      <c r="C36" s="8">
        <v>5.080262206E7</v>
      </c>
      <c r="D36" s="8">
        <v>2.873E7</v>
      </c>
      <c r="E36" s="8">
        <v>1.32122922E7</v>
      </c>
      <c r="F36" s="8" t="str">
        <f t="shared" si="1"/>
        <v>701,711,972.46</v>
      </c>
      <c r="G36" s="8">
        <v>7.4827653839E8</v>
      </c>
      <c r="H36" s="8" t="str">
        <f t="shared" si="2"/>
        <v>1,449,988,510.85</v>
      </c>
      <c r="I36" s="3"/>
      <c r="J36" s="3"/>
      <c r="K36" s="3"/>
    </row>
    <row r="37" ht="13.5" customHeight="1">
      <c r="A37" s="7" t="s">
        <v>43</v>
      </c>
      <c r="B37" s="8">
        <v>7.3860624303E8</v>
      </c>
      <c r="C37" s="8">
        <v>1285871.05</v>
      </c>
      <c r="D37" s="8">
        <v>1.7427375E7</v>
      </c>
      <c r="E37" s="8">
        <v>1.4631388015E8</v>
      </c>
      <c r="F37" s="8" t="str">
        <f t="shared" si="1"/>
        <v>903,633,369.23</v>
      </c>
      <c r="G37" s="8">
        <v>2.3334183236E8</v>
      </c>
      <c r="H37" s="8" t="str">
        <f t="shared" si="2"/>
        <v>1,136,975,201.59</v>
      </c>
      <c r="I37" s="3"/>
      <c r="J37" s="3"/>
      <c r="K37" s="3"/>
    </row>
    <row r="38" ht="13.5" customHeight="1">
      <c r="A38" s="7" t="s">
        <v>44</v>
      </c>
      <c r="B38" s="8">
        <v>1.2057925069799995E9</v>
      </c>
      <c r="C38" s="8">
        <v>5.3515053416999984E8</v>
      </c>
      <c r="D38" s="8">
        <v>7.172E8</v>
      </c>
      <c r="E38" s="8">
        <v>5.128486956999998E8</v>
      </c>
      <c r="F38" s="8" t="str">
        <f t="shared" si="1"/>
        <v>2,970,991,736.85</v>
      </c>
      <c r="G38" s="8">
        <v>4.1190594702E8</v>
      </c>
      <c r="H38" s="8" t="str">
        <f t="shared" si="2"/>
        <v>3,382,897,683.87</v>
      </c>
      <c r="I38" s="3"/>
      <c r="J38" s="3"/>
      <c r="K38" s="3"/>
    </row>
    <row r="39" ht="13.5" customHeight="1">
      <c r="A39" s="7" t="s">
        <v>45</v>
      </c>
      <c r="B39" s="8">
        <v>1.4992874352100002E10</v>
      </c>
      <c r="C39" s="8">
        <v>7.2976111459E8</v>
      </c>
      <c r="D39" s="8">
        <v>0.0</v>
      </c>
      <c r="E39" s="8">
        <v>1.42933642719E9</v>
      </c>
      <c r="F39" s="8" t="str">
        <f t="shared" si="1"/>
        <v>17,151,971,893.88</v>
      </c>
      <c r="G39" s="8">
        <v>0.0</v>
      </c>
      <c r="H39" s="8" t="str">
        <f t="shared" si="2"/>
        <v>17,151,971,893.88</v>
      </c>
      <c r="I39" s="3"/>
      <c r="J39" s="3"/>
      <c r="K39" s="3"/>
    </row>
    <row r="40" ht="13.5" customHeight="1">
      <c r="A40" s="13" t="s">
        <v>8</v>
      </c>
      <c r="B40" s="14" t="str">
        <f t="shared" ref="B40:H40" si="3">SUM(B3:B39)</f>
        <v>170,406,965,559.16</v>
      </c>
      <c r="C40" s="14" t="str">
        <f t="shared" si="3"/>
        <v>12,673,298,867.58</v>
      </c>
      <c r="D40" s="14" t="str">
        <f t="shared" si="3"/>
        <v>8,371,670,761.27</v>
      </c>
      <c r="E40" s="14" t="str">
        <f t="shared" si="3"/>
        <v>52,881,949,838.02</v>
      </c>
      <c r="F40" s="14" t="str">
        <f t="shared" si="3"/>
        <v>244,333,885,026.03</v>
      </c>
      <c r="G40" s="14" t="str">
        <f t="shared" si="3"/>
        <v>49,461,853,541.88</v>
      </c>
      <c r="H40" s="14" t="str">
        <f t="shared" si="3"/>
        <v>293,795,738,567.91</v>
      </c>
      <c r="I40" s="3"/>
      <c r="J40" s="3"/>
      <c r="K40" s="3"/>
    </row>
    <row r="4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mergeCells count="1">
    <mergeCell ref="A1:H1"/>
  </mergeCells>
  <printOptions horizontalCentered="1"/>
  <pageMargins bottom="0.15748031496062992" footer="0.0" header="0.0" left="0.11811023622047245" right="0.11811023622047245" top="0.1968503937007874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0"/>
    <col customWidth="1" min="2" max="5" width="26.57"/>
    <col customWidth="1" hidden="1" min="6" max="6" width="26.57"/>
    <col customWidth="1" min="7" max="7" width="28.86"/>
    <col customWidth="1" min="8" max="8" width="21.0"/>
    <col customWidth="1" min="9" max="11" width="8.86"/>
  </cols>
  <sheetData>
    <row r="1" ht="22.5" customHeight="1">
      <c r="A1" s="15" t="s">
        <v>46</v>
      </c>
      <c r="B1" s="16"/>
      <c r="C1" s="16"/>
      <c r="D1" s="16"/>
      <c r="E1" s="16"/>
      <c r="F1" s="16"/>
      <c r="G1" s="16"/>
      <c r="H1" s="17"/>
      <c r="I1" s="3"/>
      <c r="J1" s="3"/>
      <c r="K1" s="3"/>
    </row>
    <row r="2" ht="27.0" customHeight="1">
      <c r="A2" s="18" t="s">
        <v>1</v>
      </c>
      <c r="B2" s="18" t="s">
        <v>47</v>
      </c>
      <c r="C2" s="18" t="s">
        <v>48</v>
      </c>
      <c r="D2" s="18" t="s">
        <v>49</v>
      </c>
      <c r="E2" s="18" t="s">
        <v>50</v>
      </c>
      <c r="F2" s="18" t="s">
        <v>51</v>
      </c>
      <c r="G2" s="19" t="s">
        <v>52</v>
      </c>
      <c r="H2" s="19" t="s">
        <v>53</v>
      </c>
      <c r="I2" s="20"/>
      <c r="J2" s="20"/>
      <c r="K2" s="20"/>
    </row>
    <row r="3" ht="13.5" customHeight="1">
      <c r="A3" s="21" t="s">
        <v>9</v>
      </c>
      <c r="B3" s="8">
        <v>4.05998201986E9</v>
      </c>
      <c r="C3" s="21">
        <v>3.85261431219E9</v>
      </c>
      <c r="D3" s="21">
        <v>2.6958092945E9</v>
      </c>
      <c r="E3" s="21" t="str">
        <f t="shared" ref="E3:E39" si="1">B3+C3+D3</f>
        <v>  10,608,405,626.55 </v>
      </c>
      <c r="F3" s="21">
        <v>6.764253294880001E9</v>
      </c>
      <c r="G3" s="22" t="str">
        <f>(E3-'Q1-Q4 2018 dissagrgated'!G3)/'Q1-Q4 2018 dissagrgated'!G3*100</f>
        <v>  6.01 </v>
      </c>
      <c r="H3" s="23" t="str">
        <f t="shared" ref="H3:H40" si="2">(D3-C3)/C3*100</f>
        <v>-30.03</v>
      </c>
      <c r="I3" s="3"/>
      <c r="J3" s="3"/>
      <c r="K3" s="3"/>
    </row>
    <row r="4" ht="13.5" customHeight="1">
      <c r="A4" s="21" t="s">
        <v>10</v>
      </c>
      <c r="B4" s="8">
        <v>1.6126493984299998E9</v>
      </c>
      <c r="C4" s="21">
        <v>3.4021584522400002E9</v>
      </c>
      <c r="D4" s="21">
        <v>1.80191192502E9</v>
      </c>
      <c r="E4" s="21" t="str">
        <f t="shared" si="1"/>
        <v>  6,816,719,775.69 </v>
      </c>
      <c r="F4" s="21">
        <v>5.419165500450001E9</v>
      </c>
      <c r="G4" s="22" t="str">
        <f>(E4-'Q1-Q4 2018 dissagrgated'!G4)/'Q1-Q4 2018 dissagrgated'!G4*100</f>
        <v>  49.76 </v>
      </c>
      <c r="H4" s="23" t="str">
        <f t="shared" si="2"/>
        <v>-47.04</v>
      </c>
      <c r="I4" s="3"/>
      <c r="J4" s="3"/>
      <c r="K4" s="3"/>
    </row>
    <row r="5" ht="13.5" customHeight="1">
      <c r="A5" s="21" t="s">
        <v>11</v>
      </c>
      <c r="B5" s="8">
        <v>6.57435108208E9</v>
      </c>
      <c r="C5" s="21">
        <v>1.389025615133E10</v>
      </c>
      <c r="D5" s="21">
        <v>6.15055351E9</v>
      </c>
      <c r="E5" s="21" t="str">
        <f t="shared" si="1"/>
        <v>  26,615,160,743.41 </v>
      </c>
      <c r="F5" s="21">
        <v>2.3846668289190002E10</v>
      </c>
      <c r="G5" s="22" t="str">
        <f>(E5-'Q1-Q4 2018 dissagrgated'!G5)/'Q1-Q4 2018 dissagrgated'!G5*100</f>
        <v>  43.57 </v>
      </c>
      <c r="H5" s="23" t="str">
        <f t="shared" si="2"/>
        <v>-55.72</v>
      </c>
      <c r="I5" s="3"/>
      <c r="J5" s="3"/>
      <c r="K5" s="3"/>
    </row>
    <row r="6" ht="13.5" customHeight="1">
      <c r="A6" s="24" t="s">
        <v>12</v>
      </c>
      <c r="B6" s="25">
        <v>4.52881910203E9</v>
      </c>
      <c r="C6" s="24">
        <v>4.1582792141800003E9</v>
      </c>
      <c r="D6" s="24">
        <v>8.17109275715E9</v>
      </c>
      <c r="E6" s="24" t="str">
        <f t="shared" si="1"/>
        <v>  16,858,191,073.36 </v>
      </c>
      <c r="F6" s="24">
        <v>1.230537057688E10</v>
      </c>
      <c r="G6" s="22" t="str">
        <f>(E6-'Q1-Q4 2018 dissagrgated'!G6)/'Q1-Q4 2018 dissagrgated'!G6*100</f>
        <v>  50.95 </v>
      </c>
      <c r="H6" s="23" t="str">
        <f t="shared" si="2"/>
        <v>96.50</v>
      </c>
      <c r="I6" s="26"/>
      <c r="J6" s="26"/>
      <c r="K6" s="26"/>
    </row>
    <row r="7" ht="13.5" customHeight="1">
      <c r="A7" s="21" t="s">
        <v>13</v>
      </c>
      <c r="B7" s="8">
        <v>2.646492463859999E9</v>
      </c>
      <c r="C7" s="21">
        <v>5.62221567433E9</v>
      </c>
      <c r="D7" s="21">
        <v>1.7482572544799998E9</v>
      </c>
      <c r="E7" s="21" t="str">
        <f t="shared" si="1"/>
        <v>  10,016,965,392.67 </v>
      </c>
      <c r="F7" s="21">
        <v>9.889022495269999E9</v>
      </c>
      <c r="G7" s="22" t="str">
        <f>(E7-'Q1-Q4 2018 dissagrgated'!G7)/'Q1-Q4 2018 dissagrgated'!G7*100</f>
        <v>  42.22 </v>
      </c>
      <c r="H7" s="23" t="str">
        <f t="shared" si="2"/>
        <v>-68.90</v>
      </c>
      <c r="I7" s="3"/>
      <c r="J7" s="3"/>
      <c r="K7" s="3"/>
    </row>
    <row r="8" ht="13.5" customHeight="1">
      <c r="A8" s="21" t="s">
        <v>14</v>
      </c>
      <c r="B8" s="8">
        <v>2.9985929002900004E9</v>
      </c>
      <c r="C8" s="21">
        <v>2.87692591838E9</v>
      </c>
      <c r="D8" s="21">
        <v>2.49488400339E9</v>
      </c>
      <c r="E8" s="21" t="str">
        <f t="shared" si="1"/>
        <v>  8,370,402,822.06 </v>
      </c>
      <c r="F8" s="21">
        <v>8.16276296825E9</v>
      </c>
      <c r="G8" s="22" t="str">
        <f>(E8-'Q1-Q4 2018 dissagrgated'!G8)/'Q1-Q4 2018 dissagrgated'!G8*100</f>
        <v>  (16.90)</v>
      </c>
      <c r="H8" s="23" t="str">
        <f t="shared" si="2"/>
        <v>-13.28</v>
      </c>
      <c r="I8" s="3"/>
      <c r="J8" s="3"/>
      <c r="K8" s="3"/>
    </row>
    <row r="9" ht="13.5" customHeight="1">
      <c r="A9" s="21" t="s">
        <v>15</v>
      </c>
      <c r="B9" s="8">
        <v>2.8271457319E9</v>
      </c>
      <c r="C9" s="21">
        <v>9.30462623434E9</v>
      </c>
      <c r="D9" s="21">
        <v>2.79958518017E9</v>
      </c>
      <c r="E9" s="21" t="str">
        <f t="shared" si="1"/>
        <v>  14,931,357,146.41 </v>
      </c>
      <c r="F9" s="21">
        <v>1.262610403709E10</v>
      </c>
      <c r="G9" s="22" t="str">
        <f>(E9-'Q1-Q4 2018 dissagrgated'!G9)/'Q1-Q4 2018 dissagrgated'!G9*100</f>
        <v>  78.00 </v>
      </c>
      <c r="H9" s="23" t="str">
        <f t="shared" si="2"/>
        <v>-69.91</v>
      </c>
      <c r="I9" s="3"/>
      <c r="J9" s="3"/>
      <c r="K9" s="3"/>
    </row>
    <row r="10" ht="13.5" customHeight="1">
      <c r="A10" s="21" t="s">
        <v>16</v>
      </c>
      <c r="B10" s="8">
        <v>1.90122771809E9</v>
      </c>
      <c r="C10" s="21">
        <v>2.01662035648E9</v>
      </c>
      <c r="D10" s="21">
        <v>2.123242839E9</v>
      </c>
      <c r="E10" s="21" t="str">
        <f t="shared" si="1"/>
        <v>  6,041,090,913.57 </v>
      </c>
      <c r="F10" s="21">
        <v>4.42540031855E9</v>
      </c>
      <c r="G10" s="22" t="str">
        <f>(E10-'Q1-Q4 2018 dissagrgated'!G10)/'Q1-Q4 2018 dissagrgated'!G10*100</f>
        <v>  30.45 </v>
      </c>
      <c r="H10" s="23" t="str">
        <f t="shared" si="2"/>
        <v>5.29</v>
      </c>
      <c r="I10" s="3"/>
      <c r="J10" s="3"/>
      <c r="K10" s="3"/>
    </row>
    <row r="11" ht="13.5" customHeight="1">
      <c r="A11" s="21" t="s">
        <v>17</v>
      </c>
      <c r="B11" s="8">
        <v>3.2274177229200006E9</v>
      </c>
      <c r="C11" s="21">
        <v>1.3504007770850002E10</v>
      </c>
      <c r="D11" s="21">
        <v>2.88435555533E9</v>
      </c>
      <c r="E11" s="21" t="str">
        <f t="shared" si="1"/>
        <v>  19,615,781,049.10 </v>
      </c>
      <c r="F11" s="21">
        <v>1.6961236929880001E10</v>
      </c>
      <c r="G11" s="22" t="str">
        <f>(E11-'Q1-Q4 2018 dissagrgated'!G11)/'Q1-Q4 2018 dissagrgated'!G11*100</f>
        <v>  51.17 </v>
      </c>
      <c r="H11" s="23" t="str">
        <f t="shared" si="2"/>
        <v>-78.64</v>
      </c>
      <c r="I11" s="3"/>
      <c r="J11" s="3"/>
      <c r="K11" s="3"/>
    </row>
    <row r="12" ht="13.5" customHeight="1">
      <c r="A12" s="21" t="s">
        <v>18</v>
      </c>
      <c r="B12" s="8">
        <v>1.748728433479E10</v>
      </c>
      <c r="C12" s="21">
        <v>1.890340558709E10</v>
      </c>
      <c r="D12" s="21">
        <v>1.3119344029199999E10</v>
      </c>
      <c r="E12" s="21" t="str">
        <f t="shared" si="1"/>
        <v>  49,510,033,951.08 </v>
      </c>
      <c r="F12" s="21">
        <v>4.431261361728999E10</v>
      </c>
      <c r="G12" s="22" t="str">
        <f>(E12-'Q1-Q4 2018 dissagrgated'!G12)/'Q1-Q4 2018 dissagrgated'!G12*100</f>
        <v>  15.29 </v>
      </c>
      <c r="H12" s="23" t="str">
        <f t="shared" si="2"/>
        <v>-30.60</v>
      </c>
      <c r="I12" s="3"/>
      <c r="J12" s="3"/>
      <c r="K12" s="3"/>
    </row>
    <row r="13" ht="13.5" customHeight="1">
      <c r="A13" s="27" t="s">
        <v>54</v>
      </c>
      <c r="B13" s="28">
        <v>1.63409581146E9</v>
      </c>
      <c r="C13" s="27">
        <v>2.28171551733E9</v>
      </c>
      <c r="D13" s="27">
        <v>1.7245403887200003E9</v>
      </c>
      <c r="E13" s="27" t="str">
        <f t="shared" si="1"/>
        <v>  5,640,351,717.51 </v>
      </c>
      <c r="F13" s="29">
        <v>4.7336063025E9</v>
      </c>
      <c r="G13" s="22" t="str">
        <f>(E13-'Q1-Q4 2018 dissagrgated'!G13)/'Q1-Q4 2018 dissagrgated'!G13*100</f>
        <v>  29.18 </v>
      </c>
      <c r="H13" s="23" t="str">
        <f t="shared" si="2"/>
        <v>-24.42</v>
      </c>
      <c r="I13" s="30"/>
      <c r="J13" s="30"/>
      <c r="K13" s="30"/>
    </row>
    <row r="14" ht="13.5" customHeight="1">
      <c r="A14" s="21" t="s">
        <v>20</v>
      </c>
      <c r="B14" s="8">
        <v>7.23116873892E9</v>
      </c>
      <c r="C14" s="21">
        <v>8.210580135580001E9</v>
      </c>
      <c r="D14" s="21">
        <v>6.82319068852E9</v>
      </c>
      <c r="E14" s="21" t="str">
        <f t="shared" si="1"/>
        <v>  22,264,939,563.02 </v>
      </c>
      <c r="F14" s="21">
        <v>1.7293823984870003E10</v>
      </c>
      <c r="G14" s="22" t="str">
        <f>(E14-'Q1-Q4 2018 dissagrgated'!G14)/'Q1-Q4 2018 dissagrgated'!G14*100</f>
        <v>  6.66 </v>
      </c>
      <c r="H14" s="23" t="str">
        <f t="shared" si="2"/>
        <v>-16.90</v>
      </c>
      <c r="I14" s="3"/>
      <c r="J14" s="3"/>
      <c r="K14" s="3"/>
    </row>
    <row r="15" ht="13.5" customHeight="1">
      <c r="A15" s="21" t="s">
        <v>21</v>
      </c>
      <c r="B15" s="8">
        <v>1.60248657941E9</v>
      </c>
      <c r="C15" s="21">
        <v>3.45211879844E9</v>
      </c>
      <c r="D15" s="21">
        <v>3.25091356697E9</v>
      </c>
      <c r="E15" s="21" t="str">
        <f t="shared" si="1"/>
        <v>  8,305,518,944.82 </v>
      </c>
      <c r="F15" s="21">
        <v>7.569142289130001E9</v>
      </c>
      <c r="G15" s="22" t="str">
        <f>(E15-'Q1-Q4 2018 dissagrgated'!G15)/'Q1-Q4 2018 dissagrgated'!G15*100</f>
        <v>  109.12 </v>
      </c>
      <c r="H15" s="23" t="str">
        <f t="shared" si="2"/>
        <v>-5.83</v>
      </c>
      <c r="I15" s="3"/>
      <c r="J15" s="3"/>
      <c r="K15" s="3"/>
    </row>
    <row r="16" ht="13.5" customHeight="1">
      <c r="A16" s="21" t="s">
        <v>22</v>
      </c>
      <c r="B16" s="8">
        <v>5.914842131E9</v>
      </c>
      <c r="C16" s="21">
        <v>4.784207653E9</v>
      </c>
      <c r="D16" s="21">
        <v>4.184671523E9</v>
      </c>
      <c r="E16" s="21" t="str">
        <f t="shared" si="1"/>
        <v>  14,883,721,307.00 </v>
      </c>
      <c r="F16" s="21">
        <v>8.360845103E9</v>
      </c>
      <c r="G16" s="22" t="str">
        <f>(E16-'Q1-Q4 2018 dissagrgated'!G16)/'Q1-Q4 2018 dissagrgated'!G16*100</f>
        <v>  (9.49)</v>
      </c>
      <c r="H16" s="23" t="str">
        <f t="shared" si="2"/>
        <v>-12.53</v>
      </c>
      <c r="I16" s="3"/>
      <c r="J16" s="3"/>
      <c r="K16" s="3"/>
    </row>
    <row r="17" ht="13.5" customHeight="1">
      <c r="A17" s="21" t="s">
        <v>23</v>
      </c>
      <c r="B17" s="8">
        <v>1.0474896023299999E9</v>
      </c>
      <c r="C17" s="21">
        <v>1.0399415280899999E9</v>
      </c>
      <c r="D17" s="21">
        <v>2.15281757604E9</v>
      </c>
      <c r="E17" s="21" t="str">
        <f t="shared" si="1"/>
        <v>  4,240,248,706.46 </v>
      </c>
      <c r="F17" s="21">
        <v>3.8113721938599997E9</v>
      </c>
      <c r="G17" s="22" t="str">
        <f>(E17-'Q1-Q4 2018 dissagrgated'!G17)/'Q1-Q4 2018 dissagrgated'!G17*100</f>
        <v>  15.90 </v>
      </c>
      <c r="H17" s="23" t="str">
        <f t="shared" si="2"/>
        <v>107.01</v>
      </c>
      <c r="I17" s="3"/>
      <c r="J17" s="3"/>
      <c r="K17" s="3"/>
    </row>
    <row r="18" ht="13.5" customHeight="1">
      <c r="A18" s="21" t="s">
        <v>24</v>
      </c>
      <c r="B18" s="8">
        <v>3.36338999073E9</v>
      </c>
      <c r="C18" s="21">
        <v>7.18699816057E9</v>
      </c>
      <c r="D18" s="21">
        <v>2.55655782238E9</v>
      </c>
      <c r="E18" s="21" t="str">
        <f t="shared" si="1"/>
        <v>  13,106,945,973.68 </v>
      </c>
      <c r="F18" s="21">
        <v>1.2523038334759998E10</v>
      </c>
      <c r="G18" s="22" t="str">
        <f>(E18-'Q1-Q4 2018 dissagrgated'!G18)/'Q1-Q4 2018 dissagrgated'!G18*100</f>
        <v>  14.10 </v>
      </c>
      <c r="H18" s="23" t="str">
        <f t="shared" si="2"/>
        <v>-64.43</v>
      </c>
      <c r="I18" s="3"/>
      <c r="J18" s="3"/>
      <c r="K18" s="3"/>
    </row>
    <row r="19" ht="13.5" customHeight="1">
      <c r="A19" s="21" t="s">
        <v>25</v>
      </c>
      <c r="B19" s="8">
        <v>3.05096293341E9</v>
      </c>
      <c r="C19" s="21">
        <v>2.31879016242E9</v>
      </c>
      <c r="D19" s="21">
        <v>3.68888746332E9</v>
      </c>
      <c r="E19" s="21" t="str">
        <f t="shared" si="1"/>
        <v>  9,058,640,559.15 </v>
      </c>
      <c r="F19" s="21">
        <v>7.380878576440001E9</v>
      </c>
      <c r="G19" s="22" t="str">
        <f>(E19-'Q1-Q4 2018 dissagrgated'!G19)/'Q1-Q4 2018 dissagrgated'!G19*100</f>
        <v>  26.70 </v>
      </c>
      <c r="H19" s="23" t="str">
        <f t="shared" si="2"/>
        <v>59.09</v>
      </c>
      <c r="I19" s="3"/>
      <c r="J19" s="3"/>
      <c r="K19" s="3"/>
    </row>
    <row r="20" ht="13.5" customHeight="1">
      <c r="A20" s="21" t="s">
        <v>26</v>
      </c>
      <c r="B20" s="8">
        <v>5.954587280690001E9</v>
      </c>
      <c r="C20" s="21">
        <v>1.644738617731E10</v>
      </c>
      <c r="D20" s="21">
        <v>5.74658606735E9</v>
      </c>
      <c r="E20" s="21" t="str">
        <f t="shared" si="1"/>
        <v>  28,148,559,525.35 </v>
      </c>
      <c r="F20" s="21">
        <v>2.1462402221199997E10</v>
      </c>
      <c r="G20" s="22" t="str">
        <f>(E20-'Q1-Q4 2018 dissagrgated'!G20)/'Q1-Q4 2018 dissagrgated'!G20*100</f>
        <v>  27.96 </v>
      </c>
      <c r="H20" s="23" t="str">
        <f t="shared" si="2"/>
        <v>-65.06</v>
      </c>
      <c r="I20" s="3"/>
      <c r="J20" s="3"/>
      <c r="K20" s="3"/>
    </row>
    <row r="21" ht="13.5" customHeight="1">
      <c r="A21" s="21" t="s">
        <v>27</v>
      </c>
      <c r="B21" s="8">
        <v>7.465493878690001E9</v>
      </c>
      <c r="C21" s="21">
        <v>1.109905222567E10</v>
      </c>
      <c r="D21" s="21">
        <v>7.24078532008E9</v>
      </c>
      <c r="E21" s="21" t="str">
        <f t="shared" si="1"/>
        <v>  25,805,331,424.44 </v>
      </c>
      <c r="F21" s="21">
        <v>1.849659034E10</v>
      </c>
      <c r="G21" s="22" t="str">
        <f>(E21-'Q1-Q4 2018 dissagrgated'!G21)/'Q1-Q4 2018 dissagrgated'!G21*100</f>
        <v>  0.63 </v>
      </c>
      <c r="H21" s="23" t="str">
        <f t="shared" si="2"/>
        <v>-34.76</v>
      </c>
      <c r="I21" s="3"/>
      <c r="J21" s="3"/>
      <c r="K21" s="3"/>
    </row>
    <row r="22" ht="13.5" customHeight="1">
      <c r="A22" s="21" t="s">
        <v>28</v>
      </c>
      <c r="B22" s="8">
        <v>1.769760638E9</v>
      </c>
      <c r="C22" s="21">
        <v>3.037310443E9</v>
      </c>
      <c r="D22" s="21">
        <v>1.802476407E9</v>
      </c>
      <c r="E22" s="21" t="str">
        <f t="shared" si="1"/>
        <v>  6,609,547,488.00 </v>
      </c>
      <c r="F22" s="21">
        <v>6.314205071E9</v>
      </c>
      <c r="G22" s="22" t="str">
        <f>(E22-'Q1-Q4 2018 dissagrgated'!G22)/'Q1-Q4 2018 dissagrgated'!G22*100</f>
        <v>  29.61 </v>
      </c>
      <c r="H22" s="23" t="str">
        <f t="shared" si="2"/>
        <v>-40.66</v>
      </c>
      <c r="I22" s="3"/>
      <c r="J22" s="3"/>
      <c r="K22" s="3"/>
    </row>
    <row r="23" ht="13.5" customHeight="1">
      <c r="A23" s="21" t="s">
        <v>29</v>
      </c>
      <c r="B23" s="8">
        <v>1.46129472982E9</v>
      </c>
      <c r="C23" s="21">
        <v>3.26720661294E9</v>
      </c>
      <c r="D23" s="21">
        <v>1.20482082322E9</v>
      </c>
      <c r="E23" s="21" t="str">
        <f t="shared" si="1"/>
        <v>  5,933,322,165.98 </v>
      </c>
      <c r="F23" s="21">
        <v>5.15638110135E9</v>
      </c>
      <c r="G23" s="22" t="str">
        <f>(E23-'Q1-Q4 2018 dissagrgated'!G23)/'Q1-Q4 2018 dissagrgated'!G23*100</f>
        <v>  86.76 </v>
      </c>
      <c r="H23" s="23" t="str">
        <f t="shared" si="2"/>
        <v>-63.12</v>
      </c>
      <c r="I23" s="3"/>
      <c r="J23" s="3"/>
      <c r="K23" s="3"/>
    </row>
    <row r="24" ht="13.5" customHeight="1">
      <c r="A24" s="21" t="s">
        <v>30</v>
      </c>
      <c r="B24" s="8">
        <v>3.17610652069E9</v>
      </c>
      <c r="C24" s="21">
        <v>3.50770154401E9</v>
      </c>
      <c r="D24" s="21">
        <v>5.89902978547E9</v>
      </c>
      <c r="E24" s="21" t="str">
        <f t="shared" si="1"/>
        <v>  12,582,837,850.17 </v>
      </c>
      <c r="F24" s="21">
        <v>1.02399715751E10</v>
      </c>
      <c r="G24" s="22" t="str">
        <f>(E24-'Q1-Q4 2018 dissagrgated'!G24)/'Q1-Q4 2018 dissagrgated'!G24*100</f>
        <v>  57.73 </v>
      </c>
      <c r="H24" s="23" t="str">
        <f t="shared" si="2"/>
        <v>68.17</v>
      </c>
      <c r="I24" s="3"/>
      <c r="J24" s="3"/>
      <c r="K24" s="3"/>
    </row>
    <row r="25" ht="13.5" customHeight="1">
      <c r="A25" s="21" t="s">
        <v>31</v>
      </c>
      <c r="B25" s="8">
        <v>6.27677906916E9</v>
      </c>
      <c r="C25" s="21">
        <v>9.81359447377E9</v>
      </c>
      <c r="D25" s="21">
        <v>7.910423599110001E9</v>
      </c>
      <c r="E25" s="21" t="str">
        <f t="shared" si="1"/>
        <v>  24,000,797,142.04 </v>
      </c>
      <c r="F25" s="21">
        <v>1.1445577963029999E10</v>
      </c>
      <c r="G25" s="22" t="str">
        <f>(E25-'Q1-Q4 2018 dissagrgated'!G25)/'Q1-Q4 2018 dissagrgated'!G25*100</f>
        <v>  49.89 </v>
      </c>
      <c r="H25" s="23" t="str">
        <f t="shared" si="2"/>
        <v>-19.39</v>
      </c>
      <c r="I25" s="3"/>
      <c r="J25" s="3"/>
      <c r="K25" s="3"/>
    </row>
    <row r="26" ht="13.5" customHeight="1">
      <c r="A26" s="21" t="s">
        <v>32</v>
      </c>
      <c r="B26" s="8">
        <v>9.747504670100998E10</v>
      </c>
      <c r="C26" s="21">
        <v>1.0768834006604E11</v>
      </c>
      <c r="D26" s="21">
        <v>9.193301772918E10</v>
      </c>
      <c r="E26" s="21" t="str">
        <f t="shared" si="1"/>
        <v>  297,096,404,496.23 </v>
      </c>
      <c r="F26" s="21">
        <v>2.7065034751790997E11</v>
      </c>
      <c r="G26" s="22" t="str">
        <f>(E26-'Q1-Q4 2018 dissagrgated'!G26)/'Q1-Q4 2018 dissagrgated'!G26*100</f>
        <v>  4.81 </v>
      </c>
      <c r="H26" s="23" t="str">
        <f t="shared" si="2"/>
        <v>-14.63</v>
      </c>
      <c r="I26" s="3"/>
      <c r="J26" s="3"/>
      <c r="K26" s="3"/>
    </row>
    <row r="27" ht="13.5" customHeight="1">
      <c r="A27" s="21" t="s">
        <v>55</v>
      </c>
      <c r="B27" s="8">
        <v>1.71470493363E9</v>
      </c>
      <c r="C27" s="21">
        <v>3.12760818855E9</v>
      </c>
      <c r="D27" s="21">
        <v>3.00686423206E9</v>
      </c>
      <c r="E27" s="21" t="str">
        <f t="shared" si="1"/>
        <v>  7,849,177,354.24 </v>
      </c>
      <c r="F27" s="21">
        <v>5.97311661131E9</v>
      </c>
      <c r="G27" s="22" t="str">
        <f>(E27-'Q1-Q4 2018 dissagrgated'!G27)/'Q1-Q4 2018 dissagrgated'!G27*100</f>
        <v>  45.42 </v>
      </c>
      <c r="H27" s="23" t="str">
        <f t="shared" si="2"/>
        <v>-3.86</v>
      </c>
      <c r="I27" s="3"/>
      <c r="J27" s="3"/>
      <c r="K27" s="3"/>
    </row>
    <row r="28" ht="13.5" customHeight="1">
      <c r="A28" s="21" t="s">
        <v>34</v>
      </c>
      <c r="B28" s="8">
        <v>1.76820172247E9</v>
      </c>
      <c r="C28" s="21">
        <v>7.35854857142E9</v>
      </c>
      <c r="D28" s="21">
        <v>2.14004324837E9</v>
      </c>
      <c r="E28" s="21" t="str">
        <f t="shared" si="1"/>
        <v>  11,266,793,542.26 </v>
      </c>
      <c r="F28" s="21">
        <v>1.0884415043140001E10</v>
      </c>
      <c r="G28" s="22" t="str">
        <f>(E28-'Q1-Q4 2018 dissagrgated'!G28)/'Q1-Q4 2018 dissagrgated'!G28*100</f>
        <v>  72.89 </v>
      </c>
      <c r="H28" s="23" t="str">
        <f t="shared" si="2"/>
        <v>-70.92</v>
      </c>
      <c r="I28" s="3"/>
      <c r="J28" s="3"/>
      <c r="K28" s="3"/>
    </row>
    <row r="29" ht="13.5" customHeight="1">
      <c r="A29" s="21" t="s">
        <v>35</v>
      </c>
      <c r="B29" s="8">
        <v>1.429641437345E10</v>
      </c>
      <c r="C29" s="21">
        <v>1.528706506539E10</v>
      </c>
      <c r="D29" s="21">
        <v>2.3286494298579998E10</v>
      </c>
      <c r="E29" s="21" t="str">
        <f t="shared" si="1"/>
        <v>  52,869,973,737.42 </v>
      </c>
      <c r="F29" s="21">
        <v>3.2705953194859997E10</v>
      </c>
      <c r="G29" s="22" t="str">
        <f>(E29-'Q1-Q4 2018 dissagrgated'!G29)/'Q1-Q4 2018 dissagrgated'!G29*100</f>
        <v>  (16.21)</v>
      </c>
      <c r="H29" s="23" t="str">
        <f t="shared" si="2"/>
        <v>52.33</v>
      </c>
      <c r="I29" s="3"/>
      <c r="J29" s="3"/>
      <c r="K29" s="3"/>
    </row>
    <row r="30" ht="13.5" customHeight="1">
      <c r="A30" s="21" t="s">
        <v>36</v>
      </c>
      <c r="B30" s="8">
        <v>5.19809899827E9</v>
      </c>
      <c r="C30" s="21">
        <v>1.3803464648470001E10</v>
      </c>
      <c r="D30" s="21">
        <v>5.534717016790001E9</v>
      </c>
      <c r="E30" s="21" t="str">
        <f t="shared" si="1"/>
        <v>  24,536,280,663.53 </v>
      </c>
      <c r="F30" s="21">
        <v>2.1880256394990005E10</v>
      </c>
      <c r="G30" s="22" t="str">
        <f>(E30-'Q1-Q4 2018 dissagrgated'!G30)/'Q1-Q4 2018 dissagrgated'!G30*100</f>
        <v>  69.66 </v>
      </c>
      <c r="H30" s="23" t="str">
        <f t="shared" si="2"/>
        <v>-59.90</v>
      </c>
      <c r="I30" s="3"/>
      <c r="J30" s="3"/>
      <c r="K30" s="3"/>
    </row>
    <row r="31" ht="13.5" customHeight="1">
      <c r="A31" s="21" t="s">
        <v>37</v>
      </c>
      <c r="B31" s="8">
        <v>4.685956043150001E9</v>
      </c>
      <c r="C31" s="21">
        <v>5.51914598579E9</v>
      </c>
      <c r="D31" s="21">
        <v>3.95367318484E9</v>
      </c>
      <c r="E31" s="21" t="str">
        <f t="shared" si="1"/>
        <v>  14,158,775,213.78 </v>
      </c>
      <c r="F31" s="21">
        <v>7.37897836647E9</v>
      </c>
      <c r="G31" s="22" t="str">
        <f>(E31-'Q1-Q4 2018 dissagrgated'!G31)/'Q1-Q4 2018 dissagrgated'!G31*100</f>
        <v>  88.48 </v>
      </c>
      <c r="H31" s="23" t="str">
        <f t="shared" si="2"/>
        <v>-28.36</v>
      </c>
      <c r="I31" s="3"/>
      <c r="J31" s="3"/>
      <c r="K31" s="3"/>
    </row>
    <row r="32" ht="13.5" customHeight="1">
      <c r="A32" s="21" t="s">
        <v>38</v>
      </c>
      <c r="B32" s="8">
        <v>6.62320330961E9</v>
      </c>
      <c r="C32" s="21">
        <v>7.43748266854E9</v>
      </c>
      <c r="D32" s="21">
        <v>5.94366854302E9</v>
      </c>
      <c r="E32" s="21" t="str">
        <f t="shared" si="1"/>
        <v>  20,004,354,521.17 </v>
      </c>
      <c r="F32" s="21">
        <v>1.567499198171E10</v>
      </c>
      <c r="G32" s="22" t="str">
        <f>(E32-'Q1-Q4 2018 dissagrgated'!G32)/'Q1-Q4 2018 dissagrgated'!G32*100</f>
        <v>  9.54 </v>
      </c>
      <c r="H32" s="23" t="str">
        <f t="shared" si="2"/>
        <v>-20.08</v>
      </c>
      <c r="I32" s="3"/>
      <c r="J32" s="3"/>
      <c r="K32" s="3"/>
    </row>
    <row r="33" ht="13.5" customHeight="1">
      <c r="A33" s="21" t="s">
        <v>39</v>
      </c>
      <c r="B33" s="8">
        <v>3.30088499002E9</v>
      </c>
      <c r="C33" s="21">
        <v>6.11306728149E9</v>
      </c>
      <c r="D33" s="21">
        <v>3.37030218039E9</v>
      </c>
      <c r="E33" s="21" t="str">
        <f t="shared" si="1"/>
        <v>  12,784,254,451.90 </v>
      </c>
      <c r="F33" s="21">
        <v>1.0671595396970001E10</v>
      </c>
      <c r="G33" s="22" t="str">
        <f>(E33-'Q1-Q4 2018 dissagrgated'!G33)/'Q1-Q4 2018 dissagrgated'!G33*100</f>
        <v>  34.14 </v>
      </c>
      <c r="H33" s="23" t="str">
        <f t="shared" si="2"/>
        <v>-44.87</v>
      </c>
      <c r="I33" s="3"/>
      <c r="J33" s="3"/>
      <c r="K33" s="3"/>
    </row>
    <row r="34" ht="13.5" customHeight="1">
      <c r="A34" s="21" t="s">
        <v>40</v>
      </c>
      <c r="B34" s="8">
        <v>3.9261075833450005E10</v>
      </c>
      <c r="C34" s="21">
        <v>3.671346086254E10</v>
      </c>
      <c r="D34" s="21">
        <v>3.105153267827E10</v>
      </c>
      <c r="E34" s="21" t="str">
        <f t="shared" si="1"/>
        <v>  107,026,069,374.26 </v>
      </c>
      <c r="F34" s="21">
        <v>1.0214159795713E11</v>
      </c>
      <c r="G34" s="22" t="str">
        <f>(E34-'Q1-Q4 2018 dissagrgated'!G34)/'Q1-Q4 2018 dissagrgated'!G34*100</f>
        <v>  27.73 </v>
      </c>
      <c r="H34" s="23" t="str">
        <f t="shared" si="2"/>
        <v>-15.42</v>
      </c>
      <c r="I34" s="3"/>
      <c r="J34" s="3"/>
      <c r="K34" s="3"/>
    </row>
    <row r="35" ht="13.5" customHeight="1">
      <c r="A35" s="21" t="s">
        <v>41</v>
      </c>
      <c r="B35" s="8">
        <v>1.72184823757E9</v>
      </c>
      <c r="C35" s="21">
        <v>1.035517750911E10</v>
      </c>
      <c r="D35" s="21">
        <v>2.278854786799999E9</v>
      </c>
      <c r="E35" s="21" t="str">
        <f t="shared" si="1"/>
        <v>  14,355,880,533.48 </v>
      </c>
      <c r="F35" s="21">
        <v>2.534687024443E10</v>
      </c>
      <c r="G35" s="22" t="str">
        <f>(E35-'Q1-Q4 2018 dissagrgated'!G35)/'Q1-Q4 2018 dissagrgated'!G35*100</f>
        <v>  7.06 </v>
      </c>
      <c r="H35" s="23" t="str">
        <f t="shared" si="2"/>
        <v>-77.99</v>
      </c>
      <c r="I35" s="3"/>
      <c r="J35" s="3"/>
      <c r="K35" s="3"/>
    </row>
    <row r="36" ht="13.5" customHeight="1">
      <c r="A36" s="21" t="s">
        <v>42</v>
      </c>
      <c r="B36" s="8">
        <v>1.40019873781E9</v>
      </c>
      <c r="C36" s="21">
        <v>1.8720188020500002E9</v>
      </c>
      <c r="D36" s="21">
        <v>1.44998851085E9</v>
      </c>
      <c r="E36" s="21" t="str">
        <f t="shared" si="1"/>
        <v>  4,722,206,050.71 </v>
      </c>
      <c r="F36" s="21">
        <v>2.63407273794E9</v>
      </c>
      <c r="G36" s="22" t="str">
        <f>(E36-'Q1-Q4 2018 dissagrgated'!G36)/'Q1-Q4 2018 dissagrgated'!G36*100</f>
        <v>  14.31 </v>
      </c>
      <c r="H36" s="23" t="str">
        <f t="shared" si="2"/>
        <v>-22.54</v>
      </c>
      <c r="I36" s="3"/>
      <c r="J36" s="3"/>
      <c r="K36" s="3"/>
    </row>
    <row r="37" ht="13.5" customHeight="1">
      <c r="A37" s="21" t="s">
        <v>43</v>
      </c>
      <c r="B37" s="8">
        <v>1.2207123675099998E9</v>
      </c>
      <c r="C37" s="21">
        <v>9.8559492376E8</v>
      </c>
      <c r="D37" s="21">
        <v>1.13697520159E9</v>
      </c>
      <c r="E37" s="21" t="str">
        <f t="shared" si="1"/>
        <v>  3,343,282,492.86 </v>
      </c>
      <c r="F37" s="21">
        <v>2.31783028739E9</v>
      </c>
      <c r="G37" s="22" t="str">
        <f>(E37-'Q1-Q4 2018 dissagrgated'!G37)/'Q1-Q4 2018 dissagrgated'!G37*100</f>
        <v>  15.88 </v>
      </c>
      <c r="H37" s="23" t="str">
        <f t="shared" si="2"/>
        <v>15.36</v>
      </c>
      <c r="I37" s="3"/>
      <c r="J37" s="3"/>
      <c r="K37" s="3"/>
    </row>
    <row r="38" ht="13.5" customHeight="1">
      <c r="A38" s="21" t="s">
        <v>44</v>
      </c>
      <c r="B38" s="8">
        <v>2.36658656459E9</v>
      </c>
      <c r="C38" s="21">
        <v>4.84347568964E9</v>
      </c>
      <c r="D38" s="21">
        <v>3.3828976838699994E9</v>
      </c>
      <c r="E38" s="21" t="str">
        <f t="shared" si="1"/>
        <v>  10,592,959,938.10 </v>
      </c>
      <c r="F38" s="21">
        <v>9.62598243484E9</v>
      </c>
      <c r="G38" s="22" t="str">
        <f>(E38-'Q1-Q4 2018 dissagrgated'!G38)/'Q1-Q4 2018 dissagrgated'!G38*100</f>
        <v>  137.90 </v>
      </c>
      <c r="H38" s="23" t="str">
        <f t="shared" si="2"/>
        <v>-30.16</v>
      </c>
      <c r="I38" s="3"/>
      <c r="J38" s="3"/>
      <c r="K38" s="3"/>
    </row>
    <row r="39" ht="13.5" customHeight="1">
      <c r="A39" s="21" t="s">
        <v>45</v>
      </c>
      <c r="B39" s="8">
        <v>2.1273457743020004E10</v>
      </c>
      <c r="C39" s="21">
        <v>1.729743720725E10</v>
      </c>
      <c r="D39" s="21">
        <v>1.7151971893880003E10</v>
      </c>
      <c r="E39" s="21" t="str">
        <f t="shared" si="1"/>
        <v>  55,722,866,844.15 </v>
      </c>
      <c r="F39" s="21">
        <v>5.572286684415001E10</v>
      </c>
      <c r="G39" s="22" t="str">
        <f>(E39-'Q1-Q4 2018 dissagrgated'!G39)/'Q1-Q4 2018 dissagrgated'!G39*100</f>
        <v>  (92.99)</v>
      </c>
      <c r="H39" s="23" t="str">
        <f t="shared" si="2"/>
        <v>-0.84</v>
      </c>
      <c r="I39" s="3"/>
      <c r="J39" s="3"/>
      <c r="K39" s="3"/>
    </row>
    <row r="40" ht="13.5" customHeight="1">
      <c r="A40" s="31" t="s">
        <v>8</v>
      </c>
      <c r="B40" s="32" t="str">
        <f t="shared" ref="B40:E40" si="3">SUM(B3:B39)</f>
        <v>300,118,810,934.12</v>
      </c>
      <c r="C40" s="32" t="str">
        <f t="shared" si="3"/>
        <v>392,379,600,573.58</v>
      </c>
      <c r="D40" s="31" t="str">
        <f t="shared" si="3"/>
        <v>  293,795,738,567.91 </v>
      </c>
      <c r="E40" s="31" t="str">
        <f t="shared" si="3"/>
        <v>  986,294,150,075.61 </v>
      </c>
      <c r="F40" s="31">
        <v>8.531093080972098E11</v>
      </c>
      <c r="G40" s="31"/>
      <c r="H40" s="31" t="str">
        <f t="shared" si="2"/>
        <v>- 25.12 </v>
      </c>
      <c r="I40" s="33"/>
      <c r="J40" s="33"/>
      <c r="K40" s="33"/>
    </row>
    <row r="41" ht="13.5" customHeight="1">
      <c r="A41" s="34"/>
      <c r="B41" s="34"/>
      <c r="C41" s="34"/>
      <c r="D41" s="34"/>
      <c r="E41" s="34"/>
      <c r="F41" s="34"/>
      <c r="G41" s="35"/>
      <c r="H41" s="3"/>
      <c r="I41" s="3"/>
      <c r="J41" s="3"/>
      <c r="K41" s="3"/>
    </row>
    <row r="42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3.5" customHeight="1">
      <c r="A43" s="36" t="s">
        <v>56</v>
      </c>
      <c r="D43" s="3"/>
      <c r="E43" s="3"/>
      <c r="F43" s="3"/>
      <c r="G43" s="3"/>
      <c r="H43" s="3"/>
      <c r="I43" s="3"/>
      <c r="J43" s="3"/>
      <c r="K43" s="3"/>
    </row>
    <row r="44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mergeCells count="2">
    <mergeCell ref="A1:H1"/>
    <mergeCell ref="A43:C43"/>
  </mergeCells>
  <printOptions horizontalCentered="1"/>
  <pageMargins bottom="0.0" footer="0.0" header="0.0" left="0.11811023622047245" right="0.11811023622047245" top="0.1968503937007874"/>
  <pageSetup paperSize="9" scale="86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7.14"/>
    <col customWidth="1" min="2" max="2" width="27.86"/>
    <col customWidth="1" min="3" max="4" width="26.14"/>
    <col customWidth="1" min="5" max="6" width="27.29"/>
    <col customWidth="1" min="7" max="8" width="27.86"/>
    <col customWidth="1" min="9" max="11" width="8.86"/>
  </cols>
  <sheetData>
    <row r="1" ht="24.75" customHeight="1">
      <c r="A1" s="37" t="s">
        <v>57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ht="15.0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51</v>
      </c>
      <c r="G2" s="18" t="s">
        <v>7</v>
      </c>
      <c r="H2" s="18" t="s">
        <v>8</v>
      </c>
      <c r="I2" s="20"/>
      <c r="J2" s="20"/>
      <c r="K2" s="20"/>
    </row>
    <row r="3" ht="13.5" customHeight="1">
      <c r="A3" s="21" t="s">
        <v>9</v>
      </c>
      <c r="B3" s="21">
        <v>4.82657058044E9</v>
      </c>
      <c r="C3" s="21">
        <v>3.3578050279E8</v>
      </c>
      <c r="D3" s="21">
        <v>2.9095502116E8</v>
      </c>
      <c r="E3" s="21">
        <v>1.31094719049E9</v>
      </c>
      <c r="F3" s="21" t="str">
        <f t="shared" ref="F3:F40" si="1">SUM(B3:E3)</f>
        <v>  6,764,253,294.88 </v>
      </c>
      <c r="G3" s="21">
        <v>3.84415233167E9</v>
      </c>
      <c r="H3" s="21" t="str">
        <f t="shared" ref="H3:H40" si="2">SUM(F3:G3)</f>
        <v>  10,608,405,626.55 </v>
      </c>
      <c r="I3" s="35"/>
      <c r="J3" s="3"/>
      <c r="K3" s="3"/>
    </row>
    <row r="4" ht="13.5" customHeight="1">
      <c r="A4" s="21" t="s">
        <v>10</v>
      </c>
      <c r="B4" s="21">
        <v>4.72341860676E9</v>
      </c>
      <c r="C4" s="21">
        <v>8.952431694E7</v>
      </c>
      <c r="D4" s="21">
        <v>2.06105725E8</v>
      </c>
      <c r="E4" s="21">
        <v>4.0011685175E8</v>
      </c>
      <c r="F4" s="21" t="str">
        <f t="shared" si="1"/>
        <v>  5,419,165,500.45 </v>
      </c>
      <c r="G4" s="21">
        <v>1.39755427524E9</v>
      </c>
      <c r="H4" s="21" t="str">
        <f t="shared" si="2"/>
        <v>  6,816,719,775.69 </v>
      </c>
      <c r="I4" s="3"/>
      <c r="J4" s="3"/>
      <c r="K4" s="3"/>
    </row>
    <row r="5" ht="13.5" customHeight="1">
      <c r="A5" s="21" t="s">
        <v>11</v>
      </c>
      <c r="B5" s="21">
        <v>2.092631771259E10</v>
      </c>
      <c r="C5" s="21">
        <v>2.4875611417000002E8</v>
      </c>
      <c r="D5" s="21">
        <v>2.83371305E8</v>
      </c>
      <c r="E5" s="21">
        <v>2.3882231574300003E9</v>
      </c>
      <c r="F5" s="21" t="str">
        <f t="shared" si="1"/>
        <v>  23,846,668,289.19 </v>
      </c>
      <c r="G5" s="21">
        <v>2.76849245469E9</v>
      </c>
      <c r="H5" s="21" t="str">
        <f t="shared" si="2"/>
        <v>  26,615,160,743.88 </v>
      </c>
      <c r="I5" s="3"/>
      <c r="J5" s="3"/>
      <c r="K5" s="3"/>
    </row>
    <row r="6" ht="13.5" customHeight="1">
      <c r="A6" s="21" t="s">
        <v>12</v>
      </c>
      <c r="B6" s="21">
        <v>9.47770122164E9</v>
      </c>
      <c r="C6" s="21">
        <v>5.4750041006E8</v>
      </c>
      <c r="D6" s="21">
        <v>4.5551256E8</v>
      </c>
      <c r="E6" s="21">
        <v>1.8246563851799998E9</v>
      </c>
      <c r="F6" s="21" t="str">
        <f t="shared" si="1"/>
        <v>  12,305,370,576.88 </v>
      </c>
      <c r="G6" s="21">
        <v>4.55282049648E9</v>
      </c>
      <c r="H6" s="21" t="str">
        <f t="shared" si="2"/>
        <v>  16,858,191,073.36 </v>
      </c>
      <c r="I6" s="3"/>
      <c r="J6" s="3"/>
      <c r="K6" s="3"/>
    </row>
    <row r="7" ht="13.5" customHeight="1">
      <c r="A7" s="21" t="s">
        <v>13</v>
      </c>
      <c r="B7" s="21">
        <v>9.45318223889E9</v>
      </c>
      <c r="C7" s="21">
        <v>2.6002638490000002E7</v>
      </c>
      <c r="D7" s="21">
        <v>9.731019777E7</v>
      </c>
      <c r="E7" s="21">
        <v>3.1252742012E8</v>
      </c>
      <c r="F7" s="21" t="str">
        <f t="shared" si="1"/>
        <v>  9,889,022,495.27 </v>
      </c>
      <c r="G7" s="21">
        <v>1.279428974E8</v>
      </c>
      <c r="H7" s="21" t="str">
        <f t="shared" si="2"/>
        <v>  10,016,965,392.67 </v>
      </c>
      <c r="I7" s="3"/>
      <c r="J7" s="3"/>
      <c r="K7" s="3"/>
    </row>
    <row r="8" ht="13.5" customHeight="1">
      <c r="A8" s="21" t="s">
        <v>14</v>
      </c>
      <c r="B8" s="21">
        <v>7.191761379139999E9</v>
      </c>
      <c r="C8" s="21">
        <v>2.6639023319E8</v>
      </c>
      <c r="D8" s="21">
        <v>5.3405304269999996E7</v>
      </c>
      <c r="E8" s="21">
        <v>6.5120605165E8</v>
      </c>
      <c r="F8" s="21" t="str">
        <f t="shared" si="1"/>
        <v>  8,162,762,968.25 </v>
      </c>
      <c r="G8" s="21">
        <v>2.0763985381E8</v>
      </c>
      <c r="H8" s="21" t="str">
        <f t="shared" si="2"/>
        <v>  8,370,402,822.06 </v>
      </c>
      <c r="I8" s="3"/>
      <c r="J8" s="3"/>
      <c r="K8" s="3"/>
    </row>
    <row r="9" ht="13.5" customHeight="1">
      <c r="A9" s="21" t="s">
        <v>15</v>
      </c>
      <c r="B9" s="21">
        <v>1.161237745261E10</v>
      </c>
      <c r="C9" s="21">
        <v>4.6826187990999997E8</v>
      </c>
      <c r="D9" s="21">
        <v>4.00904174E8</v>
      </c>
      <c r="E9" s="21">
        <v>1.4456053057E8</v>
      </c>
      <c r="F9" s="21" t="str">
        <f t="shared" si="1"/>
        <v>  12,626,104,037.09 </v>
      </c>
      <c r="G9" s="21">
        <v>2.3052531093199997E9</v>
      </c>
      <c r="H9" s="21" t="str">
        <f t="shared" si="2"/>
        <v>  14,931,357,146.41 </v>
      </c>
      <c r="I9" s="3"/>
      <c r="J9" s="3"/>
      <c r="K9" s="3"/>
    </row>
    <row r="10" ht="13.5" customHeight="1">
      <c r="A10" s="21" t="s">
        <v>16</v>
      </c>
      <c r="B10" s="21">
        <v>3.1780965196099997E9</v>
      </c>
      <c r="C10" s="21">
        <v>3.7674777088E8</v>
      </c>
      <c r="D10" s="21">
        <v>2.35260924E8</v>
      </c>
      <c r="E10" s="21">
        <v>6.352951040600001E8</v>
      </c>
      <c r="F10" s="21" t="str">
        <f t="shared" si="1"/>
        <v>  4,425,400,318.55 </v>
      </c>
      <c r="G10" s="21">
        <v>1.61569059502E9</v>
      </c>
      <c r="H10" s="21" t="str">
        <f t="shared" si="2"/>
        <v>  6,041,090,913.57 </v>
      </c>
      <c r="I10" s="3"/>
      <c r="J10" s="3"/>
      <c r="K10" s="3"/>
    </row>
    <row r="11" ht="13.5" customHeight="1">
      <c r="A11" s="21" t="s">
        <v>17</v>
      </c>
      <c r="B11" s="21">
        <v>4.8385395171E9</v>
      </c>
      <c r="C11" s="21">
        <v>7.793149309E7</v>
      </c>
      <c r="D11" s="21">
        <v>6.5447777263E8</v>
      </c>
      <c r="E11" s="21">
        <v>1.1390288147060001E10</v>
      </c>
      <c r="F11" s="21" t="str">
        <f t="shared" si="1"/>
        <v>  16,961,236,929.88 </v>
      </c>
      <c r="G11" s="21">
        <v>2.65454411922E9</v>
      </c>
      <c r="H11" s="21" t="str">
        <f t="shared" si="2"/>
        <v>  19,615,781,049.10 </v>
      </c>
      <c r="I11" s="3"/>
      <c r="J11" s="3"/>
      <c r="K11" s="3"/>
    </row>
    <row r="12" ht="13.5" customHeight="1">
      <c r="A12" s="21" t="s">
        <v>18</v>
      </c>
      <c r="B12" s="21">
        <v>3.752972995868E10</v>
      </c>
      <c r="C12" s="21">
        <v>3.1547343084000003E8</v>
      </c>
      <c r="D12" s="21">
        <v>5.8089792465E8</v>
      </c>
      <c r="E12" s="21">
        <v>5.88651230312E9</v>
      </c>
      <c r="F12" s="21" t="str">
        <f t="shared" si="1"/>
        <v>  44,312,613,617.29 </v>
      </c>
      <c r="G12" s="21">
        <v>5.19742033379E9</v>
      </c>
      <c r="H12" s="21" t="str">
        <f t="shared" si="2"/>
        <v>  49,510,033,951.08 </v>
      </c>
      <c r="I12" s="3"/>
      <c r="J12" s="3"/>
      <c r="K12" s="3"/>
    </row>
    <row r="13" ht="13.5" customHeight="1">
      <c r="A13" s="27" t="s">
        <v>54</v>
      </c>
      <c r="B13" s="21">
        <v>3.5666157972900004E9</v>
      </c>
      <c r="C13" s="21">
        <v>3.068105772E7</v>
      </c>
      <c r="D13" s="21">
        <v>1.8976877E8</v>
      </c>
      <c r="E13" s="21">
        <v>9.4654067749E8</v>
      </c>
      <c r="F13" s="21" t="str">
        <f t="shared" si="1"/>
        <v>  4,733,606,302.50 </v>
      </c>
      <c r="G13" s="21">
        <v>9.0674541501E8</v>
      </c>
      <c r="H13" s="21" t="str">
        <f t="shared" si="2"/>
        <v>  5,640,351,717.51 </v>
      </c>
      <c r="I13" s="3"/>
      <c r="J13" s="3"/>
      <c r="K13" s="3"/>
    </row>
    <row r="14" ht="13.5" customHeight="1">
      <c r="A14" s="21" t="s">
        <v>20</v>
      </c>
      <c r="B14" s="21">
        <v>9.52334439666E9</v>
      </c>
      <c r="C14" s="21">
        <v>7.7904327702E8</v>
      </c>
      <c r="D14" s="21">
        <v>4.9518489902E8</v>
      </c>
      <c r="E14" s="21">
        <v>6.49625141217E9</v>
      </c>
      <c r="F14" s="21" t="str">
        <f t="shared" si="1"/>
        <v>  17,293,823,984.87 </v>
      </c>
      <c r="G14" s="21">
        <v>4.97111557815E9</v>
      </c>
      <c r="H14" s="21" t="str">
        <f t="shared" si="2"/>
        <v>  22,264,939,563.02 </v>
      </c>
      <c r="I14" s="3"/>
      <c r="J14" s="3"/>
      <c r="K14" s="3"/>
    </row>
    <row r="15" ht="13.5" customHeight="1">
      <c r="A15" s="21" t="s">
        <v>21</v>
      </c>
      <c r="B15" s="21">
        <v>4.90648960775E9</v>
      </c>
      <c r="C15" s="21">
        <v>2.0247061E8</v>
      </c>
      <c r="D15" s="21">
        <v>9.599189495E7</v>
      </c>
      <c r="E15" s="21">
        <v>2.36419017643E9</v>
      </c>
      <c r="F15" s="21" t="str">
        <f t="shared" si="1"/>
        <v>  7,569,142,289.13 </v>
      </c>
      <c r="G15" s="21">
        <v>7.3637665569E8</v>
      </c>
      <c r="H15" s="21" t="str">
        <f t="shared" si="2"/>
        <v>  8,305,518,944.82 </v>
      </c>
      <c r="I15" s="3"/>
      <c r="J15" s="3"/>
      <c r="K15" s="3"/>
    </row>
    <row r="16" ht="13.5" customHeight="1">
      <c r="A16" s="21" t="s">
        <v>22</v>
      </c>
      <c r="B16" s="21">
        <v>6.428327651E9</v>
      </c>
      <c r="C16" s="21">
        <v>1.37895298E8</v>
      </c>
      <c r="D16" s="21">
        <v>5.90030975E8</v>
      </c>
      <c r="E16" s="21">
        <v>1.204591179E9</v>
      </c>
      <c r="F16" s="21" t="str">
        <f t="shared" si="1"/>
        <v>  8,360,845,103.00 </v>
      </c>
      <c r="G16" s="21">
        <v>6.522876204E9</v>
      </c>
      <c r="H16" s="21" t="str">
        <f t="shared" si="2"/>
        <v>  14,883,721,307.00 </v>
      </c>
      <c r="I16" s="3"/>
      <c r="J16" s="3"/>
      <c r="K16" s="3"/>
    </row>
    <row r="17" ht="13.5" customHeight="1">
      <c r="A17" s="21" t="s">
        <v>23</v>
      </c>
      <c r="B17" s="21">
        <v>2.18771513911E9</v>
      </c>
      <c r="C17" s="21">
        <v>6536381.42</v>
      </c>
      <c r="D17" s="21">
        <v>8.1254325E7</v>
      </c>
      <c r="E17" s="21">
        <v>1.5358663483300002E9</v>
      </c>
      <c r="F17" s="21" t="str">
        <f t="shared" si="1"/>
        <v>  3,811,372,193.86 </v>
      </c>
      <c r="G17" s="21">
        <v>4.2887651259999996E8</v>
      </c>
      <c r="H17" s="21" t="str">
        <f t="shared" si="2"/>
        <v>  4,240,248,706.46 </v>
      </c>
      <c r="I17" s="3"/>
      <c r="J17" s="3"/>
      <c r="K17" s="3"/>
    </row>
    <row r="18" ht="13.5" customHeight="1">
      <c r="A18" s="21" t="s">
        <v>24</v>
      </c>
      <c r="B18" s="21">
        <v>1.020332875506E10</v>
      </c>
      <c r="C18" s="21">
        <v>1.02862542604E9</v>
      </c>
      <c r="D18" s="21">
        <v>7.5075583156E8</v>
      </c>
      <c r="E18" s="21">
        <v>5.403283221E8</v>
      </c>
      <c r="F18" s="21" t="str">
        <f t="shared" si="1"/>
        <v>  12,523,038,334.76 </v>
      </c>
      <c r="G18" s="21">
        <v>5.839076389200001E8</v>
      </c>
      <c r="H18" s="21" t="str">
        <f t="shared" si="2"/>
        <v>  13,106,945,973.68 </v>
      </c>
      <c r="I18" s="3"/>
      <c r="J18" s="3"/>
      <c r="K18" s="3"/>
    </row>
    <row r="19" ht="13.5" customHeight="1">
      <c r="A19" s="21" t="s">
        <v>25</v>
      </c>
      <c r="B19" s="21">
        <v>3.30205754392E9</v>
      </c>
      <c r="C19" s="21">
        <v>4.1600061181E8</v>
      </c>
      <c r="D19" s="21">
        <v>2.2095894746E8</v>
      </c>
      <c r="E19" s="21">
        <v>3.44186147325E9</v>
      </c>
      <c r="F19" s="21" t="str">
        <f t="shared" si="1"/>
        <v>  7,380,878,576.44 </v>
      </c>
      <c r="G19" s="21">
        <v>1.67776198271E9</v>
      </c>
      <c r="H19" s="21" t="str">
        <f t="shared" si="2"/>
        <v>  9,058,640,559.15 </v>
      </c>
      <c r="I19" s="3"/>
      <c r="J19" s="3"/>
      <c r="K19" s="3"/>
    </row>
    <row r="20" ht="13.5" customHeight="1">
      <c r="A20" s="21" t="s">
        <v>26</v>
      </c>
      <c r="B20" s="21">
        <v>8.55288870194E9</v>
      </c>
      <c r="C20" s="21">
        <v>1.679868739E8</v>
      </c>
      <c r="D20" s="21">
        <v>3.53883125E8</v>
      </c>
      <c r="E20" s="21">
        <v>1.2387643520359999E10</v>
      </c>
      <c r="F20" s="21" t="str">
        <f t="shared" si="1"/>
        <v>  21,462,402,221.20 </v>
      </c>
      <c r="G20" s="21">
        <v>6.686157304150001E9</v>
      </c>
      <c r="H20" s="21" t="str">
        <f t="shared" si="2"/>
        <v>  28,148,559,525.35 </v>
      </c>
      <c r="I20" s="3"/>
      <c r="J20" s="3"/>
      <c r="K20" s="3"/>
    </row>
    <row r="21" ht="13.5" customHeight="1">
      <c r="A21" s="21" t="s">
        <v>27</v>
      </c>
      <c r="B21" s="21">
        <v>1.125370829576E10</v>
      </c>
      <c r="C21" s="21">
        <v>2.5822681485E8</v>
      </c>
      <c r="D21" s="21">
        <v>3.2496825946000004E8</v>
      </c>
      <c r="E21" s="21">
        <v>6.65968696993E9</v>
      </c>
      <c r="F21" s="21" t="str">
        <f t="shared" si="1"/>
        <v>  18,496,590,340.00 </v>
      </c>
      <c r="G21" s="21">
        <v>7.308741084440001E9</v>
      </c>
      <c r="H21" s="21" t="str">
        <f t="shared" si="2"/>
        <v>  25,805,331,424.44 </v>
      </c>
      <c r="I21" s="3"/>
      <c r="J21" s="3"/>
      <c r="K21" s="3"/>
    </row>
    <row r="22" ht="13.5" customHeight="1">
      <c r="A22" s="21" t="s">
        <v>28</v>
      </c>
      <c r="B22" s="21">
        <v>5.815454457E9</v>
      </c>
      <c r="C22" s="21">
        <v>1.5212261E8</v>
      </c>
      <c r="D22" s="21">
        <v>8.7601419E7</v>
      </c>
      <c r="E22" s="21">
        <v>2.59026585E8</v>
      </c>
      <c r="F22" s="21" t="str">
        <f t="shared" si="1"/>
        <v>  6,314,205,071.00 </v>
      </c>
      <c r="G22" s="21">
        <v>2.95342417E8</v>
      </c>
      <c r="H22" s="21" t="str">
        <f t="shared" si="2"/>
        <v>  6,609,547,488.00 </v>
      </c>
      <c r="I22" s="3"/>
      <c r="J22" s="3"/>
      <c r="K22" s="3"/>
    </row>
    <row r="23" ht="13.5" customHeight="1">
      <c r="A23" s="21" t="s">
        <v>29</v>
      </c>
      <c r="B23" s="21">
        <v>2.4287396433399997E9</v>
      </c>
      <c r="C23" s="21">
        <v>3.8544893144E8</v>
      </c>
      <c r="D23" s="21">
        <v>4.6730843E7</v>
      </c>
      <c r="E23" s="21">
        <v>2.29546168357E9</v>
      </c>
      <c r="F23" s="21" t="str">
        <f t="shared" si="1"/>
        <v>  5,156,381,101.35 </v>
      </c>
      <c r="G23" s="21">
        <v>7.769410646300001E8</v>
      </c>
      <c r="H23" s="21" t="str">
        <f t="shared" si="2"/>
        <v>  5,933,322,165.98 </v>
      </c>
      <c r="I23" s="3"/>
      <c r="J23" s="3"/>
      <c r="K23" s="3"/>
    </row>
    <row r="24" ht="13.5" customHeight="1">
      <c r="A24" s="21" t="s">
        <v>30</v>
      </c>
      <c r="B24" s="21">
        <v>8.66480277817E9</v>
      </c>
      <c r="C24" s="21">
        <v>5.325991178E7</v>
      </c>
      <c r="D24" s="21">
        <v>4.430833E8</v>
      </c>
      <c r="E24" s="21">
        <v>1.07882558515E9</v>
      </c>
      <c r="F24" s="21" t="str">
        <f t="shared" si="1"/>
        <v>  10,239,971,575.10 </v>
      </c>
      <c r="G24" s="21">
        <v>2.34286627507E9</v>
      </c>
      <c r="H24" s="21" t="str">
        <f t="shared" si="2"/>
        <v>  12,582,837,850.17 </v>
      </c>
      <c r="I24" s="3"/>
      <c r="J24" s="3"/>
      <c r="K24" s="3"/>
    </row>
    <row r="25" ht="13.5" customHeight="1">
      <c r="A25" s="21" t="s">
        <v>31</v>
      </c>
      <c r="B25" s="21">
        <v>9.97533459393E9</v>
      </c>
      <c r="C25" s="21">
        <v>7.937862265E8</v>
      </c>
      <c r="D25" s="21">
        <v>3.7036549557E8</v>
      </c>
      <c r="E25" s="21">
        <v>2.7342779658E8</v>
      </c>
      <c r="F25" s="21" t="str">
        <f t="shared" si="1"/>
        <v>  11,412,914,112.58 </v>
      </c>
      <c r="G25" s="21">
        <v>1.2587883029460001E10</v>
      </c>
      <c r="H25" s="21" t="str">
        <f t="shared" si="2"/>
        <v>  24,000,797,142.04 </v>
      </c>
      <c r="I25" s="3"/>
      <c r="J25" s="3"/>
      <c r="K25" s="3"/>
    </row>
    <row r="26" ht="13.5" customHeight="1">
      <c r="A26" s="21" t="s">
        <v>32</v>
      </c>
      <c r="B26" s="21">
        <v>2.0228326348981E11</v>
      </c>
      <c r="C26" s="21">
        <v>1.2887805445970001E10</v>
      </c>
      <c r="D26" s="21">
        <v>7.16906125592E9</v>
      </c>
      <c r="E26" s="21">
        <v>4.831021732621E10</v>
      </c>
      <c r="F26" s="21" t="str">
        <f t="shared" si="1"/>
        <v>  270,650,347,517.91 </v>
      </c>
      <c r="G26" s="21">
        <v>2.644605697832E10</v>
      </c>
      <c r="H26" s="21" t="str">
        <f t="shared" si="2"/>
        <v>  297,096,404,496.23 </v>
      </c>
      <c r="I26" s="3"/>
      <c r="J26" s="3"/>
      <c r="K26" s="3"/>
    </row>
    <row r="27" ht="13.5" customHeight="1">
      <c r="A27" s="21" t="s">
        <v>55</v>
      </c>
      <c r="B27" s="21">
        <v>5.649388139190001E9</v>
      </c>
      <c r="C27" s="21">
        <v>3.67697623E7</v>
      </c>
      <c r="D27" s="21">
        <v>1.41359687E8</v>
      </c>
      <c r="E27" s="21">
        <v>1.4559902282E8</v>
      </c>
      <c r="F27" s="21" t="str">
        <f t="shared" si="1"/>
        <v>  5,973,116,611.31 </v>
      </c>
      <c r="G27" s="21">
        <v>1.87606074293E9</v>
      </c>
      <c r="H27" s="21" t="str">
        <f t="shared" si="2"/>
        <v>  7,849,177,354.24 </v>
      </c>
      <c r="I27" s="3"/>
      <c r="J27" s="3"/>
      <c r="K27" s="3"/>
    </row>
    <row r="28" ht="13.5" customHeight="1">
      <c r="A28" s="21" t="s">
        <v>34</v>
      </c>
      <c r="B28" s="21">
        <v>3.73508157174E9</v>
      </c>
      <c r="C28" s="21">
        <v>1.0736745192E8</v>
      </c>
      <c r="D28" s="21">
        <v>1.87590271E8</v>
      </c>
      <c r="E28" s="21">
        <v>6.85437574848E9</v>
      </c>
      <c r="F28" s="21" t="str">
        <f t="shared" si="1"/>
        <v>  10,884,415,043.14 </v>
      </c>
      <c r="G28" s="21">
        <v>3.8237849912E8</v>
      </c>
      <c r="H28" s="21" t="str">
        <f t="shared" si="2"/>
        <v>  11,266,793,542.26 </v>
      </c>
      <c r="I28" s="3"/>
      <c r="J28" s="3"/>
      <c r="K28" s="3"/>
    </row>
    <row r="29" ht="13.5" customHeight="1">
      <c r="A29" s="21" t="s">
        <v>35</v>
      </c>
      <c r="B29" s="21">
        <v>1.73603705462E10</v>
      </c>
      <c r="C29" s="21">
        <v>2.42407475063E9</v>
      </c>
      <c r="D29" s="21">
        <v>7.623956625799999E8</v>
      </c>
      <c r="E29" s="21">
        <v>1.215911223545E10</v>
      </c>
      <c r="F29" s="21" t="str">
        <f t="shared" si="1"/>
        <v>  32,705,953,194.86 </v>
      </c>
      <c r="G29" s="21">
        <v>2.0164020542559998E10</v>
      </c>
      <c r="H29" s="21" t="str">
        <f t="shared" si="2"/>
        <v>  52,869,973,737.42 </v>
      </c>
      <c r="I29" s="3"/>
      <c r="J29" s="3"/>
      <c r="K29" s="3"/>
    </row>
    <row r="30" ht="13.5" customHeight="1">
      <c r="A30" s="21" t="s">
        <v>36</v>
      </c>
      <c r="B30" s="21">
        <v>1.514335757424E10</v>
      </c>
      <c r="C30" s="21">
        <v>4.4432755239E8</v>
      </c>
      <c r="D30" s="21">
        <v>5.416567238500001E8</v>
      </c>
      <c r="E30" s="21">
        <v>5.75091454451E9</v>
      </c>
      <c r="F30" s="21" t="str">
        <f t="shared" si="1"/>
        <v>  21,880,256,394.99 </v>
      </c>
      <c r="G30" s="21">
        <v>2.65602426854E9</v>
      </c>
      <c r="H30" s="21" t="str">
        <f t="shared" si="2"/>
        <v>  24,536,280,663.53 </v>
      </c>
      <c r="I30" s="3"/>
      <c r="J30" s="3"/>
      <c r="K30" s="3"/>
    </row>
    <row r="31" ht="13.5" customHeight="1">
      <c r="A31" s="21" t="s">
        <v>37</v>
      </c>
      <c r="B31" s="21">
        <v>6.353643416E9</v>
      </c>
      <c r="C31" s="21">
        <v>6.8881754836E8</v>
      </c>
      <c r="D31" s="21">
        <v>1.6297130124E8</v>
      </c>
      <c r="E31" s="21">
        <v>1.7354610087E8</v>
      </c>
      <c r="F31" s="21" t="str">
        <f t="shared" si="1"/>
        <v>  7,378,978,366.47 </v>
      </c>
      <c r="G31" s="21">
        <v>6.779796847309999E9</v>
      </c>
      <c r="H31" s="21" t="str">
        <f t="shared" si="2"/>
        <v>  14,158,775,213.78 </v>
      </c>
      <c r="I31" s="3"/>
      <c r="J31" s="3"/>
      <c r="K31" s="3"/>
    </row>
    <row r="32" ht="13.5" customHeight="1">
      <c r="A32" s="21" t="s">
        <v>38</v>
      </c>
      <c r="B32" s="21">
        <v>8.129110007429999E9</v>
      </c>
      <c r="C32" s="21">
        <v>4.2077641013500004E9</v>
      </c>
      <c r="D32" s="21">
        <v>7.1072422835E8</v>
      </c>
      <c r="E32" s="21">
        <v>2.62739364458E9</v>
      </c>
      <c r="F32" s="21" t="str">
        <f t="shared" si="1"/>
        <v>  15,674,991,981.71 </v>
      </c>
      <c r="G32" s="21">
        <v>4.32936253946E9</v>
      </c>
      <c r="H32" s="21" t="str">
        <f t="shared" si="2"/>
        <v>  20,004,354,521.17 </v>
      </c>
      <c r="I32" s="3"/>
      <c r="J32" s="3"/>
      <c r="K32" s="3"/>
    </row>
    <row r="33" ht="13.5" customHeight="1">
      <c r="A33" s="21" t="s">
        <v>39</v>
      </c>
      <c r="B33" s="21">
        <v>7.36383155642E9</v>
      </c>
      <c r="C33" s="21">
        <v>4.093003104E7</v>
      </c>
      <c r="D33" s="21">
        <v>3.3379175E8</v>
      </c>
      <c r="E33" s="21">
        <v>2.93304205951E9</v>
      </c>
      <c r="F33" s="21" t="str">
        <f t="shared" si="1"/>
        <v>  10,671,595,396.97 </v>
      </c>
      <c r="G33" s="21">
        <v>2.1126590549299998E9</v>
      </c>
      <c r="H33" s="21" t="str">
        <f t="shared" si="2"/>
        <v>  12,784,254,451.90 </v>
      </c>
      <c r="I33" s="3"/>
      <c r="J33" s="3"/>
      <c r="K33" s="3"/>
    </row>
    <row r="34" ht="13.5" customHeight="1">
      <c r="A34" s="21" t="s">
        <v>40</v>
      </c>
      <c r="B34" s="21">
        <v>7.272884978698999E10</v>
      </c>
      <c r="C34" s="21">
        <v>7.215240644860001E9</v>
      </c>
      <c r="D34" s="21">
        <v>4.07024525E9</v>
      </c>
      <c r="E34" s="21">
        <v>1.8127262275280003E10</v>
      </c>
      <c r="F34" s="21" t="str">
        <f t="shared" si="1"/>
        <v>  102,141,597,957.13 </v>
      </c>
      <c r="G34" s="21">
        <v>4.88447141713E9</v>
      </c>
      <c r="H34" s="21" t="str">
        <f t="shared" si="2"/>
        <v>  107,026,069,374.26 </v>
      </c>
      <c r="I34" s="3"/>
      <c r="J34" s="3"/>
      <c r="K34" s="3"/>
    </row>
    <row r="35" ht="13.5" customHeight="1">
      <c r="A35" s="21" t="s">
        <v>41</v>
      </c>
      <c r="B35" s="21">
        <v>4.00021327806E9</v>
      </c>
      <c r="C35" s="21">
        <v>3.73781E7</v>
      </c>
      <c r="D35" s="21">
        <v>4.8813795E7</v>
      </c>
      <c r="E35" s="21">
        <v>9.46988212357E9</v>
      </c>
      <c r="F35" s="21" t="str">
        <f t="shared" si="1"/>
        <v>  13,556,287,296.63 </v>
      </c>
      <c r="G35" s="21">
        <v>7.9959323685E8</v>
      </c>
      <c r="H35" s="21" t="str">
        <f t="shared" si="2"/>
        <v>  14,355,880,533.48 </v>
      </c>
      <c r="I35" s="3"/>
      <c r="J35" s="3"/>
      <c r="K35" s="3"/>
    </row>
    <row r="36" ht="13.5" customHeight="1">
      <c r="A36" s="21" t="s">
        <v>42</v>
      </c>
      <c r="B36" s="21">
        <v>2.38400142776E9</v>
      </c>
      <c r="C36" s="21">
        <v>1.1430073294E8</v>
      </c>
      <c r="D36" s="21">
        <v>7.342915E7</v>
      </c>
      <c r="E36" s="21">
        <v>6.2341427239999995E7</v>
      </c>
      <c r="F36" s="21" t="str">
        <f t="shared" si="1"/>
        <v>  2,634,072,737.94 </v>
      </c>
      <c r="G36" s="21">
        <v>2.08813331277E9</v>
      </c>
      <c r="H36" s="21" t="str">
        <f t="shared" si="2"/>
        <v>  4,722,206,050.71 </v>
      </c>
      <c r="I36" s="3"/>
      <c r="J36" s="3"/>
      <c r="K36" s="3"/>
    </row>
    <row r="37" ht="13.5" customHeight="1">
      <c r="A37" s="21" t="s">
        <v>43</v>
      </c>
      <c r="B37" s="21">
        <v>1.93530952102E9</v>
      </c>
      <c r="C37" s="21">
        <v>4614387.86</v>
      </c>
      <c r="D37" s="21">
        <v>5.530641E7</v>
      </c>
      <c r="E37" s="21">
        <v>3.2259996851E8</v>
      </c>
      <c r="F37" s="21" t="str">
        <f t="shared" si="1"/>
        <v>  2,317,830,287.39 </v>
      </c>
      <c r="G37" s="21">
        <v>1.02545220547E9</v>
      </c>
      <c r="H37" s="21" t="str">
        <f t="shared" si="2"/>
        <v>  3,343,282,492.86 </v>
      </c>
      <c r="I37" s="3"/>
      <c r="J37" s="3"/>
      <c r="K37" s="3"/>
    </row>
    <row r="38" ht="13.5" customHeight="1">
      <c r="A38" s="21" t="s">
        <v>44</v>
      </c>
      <c r="B38" s="21">
        <v>5.74181258148E9</v>
      </c>
      <c r="C38" s="21">
        <v>1.1350422881599998E9</v>
      </c>
      <c r="D38" s="21">
        <v>1.442028E9</v>
      </c>
      <c r="E38" s="21">
        <v>1.3070995651999998E9</v>
      </c>
      <c r="F38" s="21" t="str">
        <f t="shared" si="1"/>
        <v>  9,625,982,434.84 </v>
      </c>
      <c r="G38" s="21">
        <v>9.6697750326E8</v>
      </c>
      <c r="H38" s="21" t="str">
        <f t="shared" si="2"/>
        <v>  10,592,959,938.10 </v>
      </c>
      <c r="I38" s="3"/>
      <c r="J38" s="3"/>
      <c r="K38" s="3"/>
    </row>
    <row r="39" ht="13.5" customHeight="1">
      <c r="A39" s="21" t="s">
        <v>45</v>
      </c>
      <c r="B39" s="21">
        <v>4.9035396930170006E10</v>
      </c>
      <c r="C39" s="21">
        <v>2.51779482463E9</v>
      </c>
      <c r="D39" s="21">
        <v>0.0</v>
      </c>
      <c r="E39" s="21">
        <v>4.16967508935E9</v>
      </c>
      <c r="F39" s="21" t="str">
        <f t="shared" si="1"/>
        <v>  55,722,866,844.15 </v>
      </c>
      <c r="G39" s="21">
        <v>0.0</v>
      </c>
      <c r="H39" s="21" t="str">
        <f t="shared" si="2"/>
        <v>  55,722,866,844.15 </v>
      </c>
      <c r="I39" s="3"/>
      <c r="J39" s="3"/>
      <c r="K39" s="3"/>
    </row>
    <row r="40" ht="13.5" customHeight="1">
      <c r="A40" s="38" t="s">
        <v>8</v>
      </c>
      <c r="B40" s="38" t="str">
        <f t="shared" ref="B40:E40" si="3">SUM(B3:B39)</f>
        <v>  602,410,132,374.90 </v>
      </c>
      <c r="C40" s="38" t="str">
        <f t="shared" si="3"/>
        <v>  39,026,680,443.25 </v>
      </c>
      <c r="D40" s="38" t="str">
        <f t="shared" si="3"/>
        <v>  23,008,152,478.44 </v>
      </c>
      <c r="E40" s="38" t="str">
        <f t="shared" si="3"/>
        <v>  176,841,096,002.37 </v>
      </c>
      <c r="F40" s="38" t="str">
        <f t="shared" si="1"/>
        <v>  841,286,061,298.96 </v>
      </c>
      <c r="G40" s="38" t="str">
        <f>SUM(G3:G39)</f>
        <v>  145,008,088,777.12 </v>
      </c>
      <c r="H40" s="38" t="str">
        <f t="shared" si="2"/>
        <v>  986,294,150,076.08 </v>
      </c>
      <c r="I40" s="33"/>
      <c r="J40" s="33"/>
      <c r="K40" s="33"/>
    </row>
    <row r="41" ht="13.5" customHeight="1">
      <c r="A41" s="36" t="s">
        <v>56</v>
      </c>
      <c r="D41" s="3"/>
      <c r="E41" s="3"/>
      <c r="F41" s="3"/>
      <c r="G41" s="3"/>
      <c r="H41" s="3"/>
      <c r="I41" s="3"/>
      <c r="J41" s="3"/>
      <c r="K41" s="3"/>
    </row>
    <row r="42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mergeCells count="2">
    <mergeCell ref="A1:H1"/>
    <mergeCell ref="A41:C41"/>
  </mergeCells>
  <printOptions horizontalCentered="1"/>
  <pageMargins bottom="0.15748031496062992" footer="0.0" header="0.0" left="0.11811023622047245" right="0.11811023622047245" top="0.15748031496062992"/>
  <pageSetup paperSize="9" scale="81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28.43"/>
    <col customWidth="1" min="3" max="3" width="7.0"/>
    <col customWidth="1" min="4" max="4" width="22.57"/>
    <col customWidth="1" min="5" max="5" width="25.14"/>
    <col customWidth="1" min="6" max="6" width="7.0"/>
    <col customWidth="1" min="7" max="11" width="8.71"/>
  </cols>
  <sheetData>
    <row r="1" ht="35.25" customHeight="1">
      <c r="A1" s="39" t="s">
        <v>58</v>
      </c>
      <c r="B1" s="17"/>
      <c r="C1" s="40"/>
    </row>
    <row r="2" ht="14.25" customHeight="1">
      <c r="A2" s="41" t="s">
        <v>1</v>
      </c>
      <c r="B2" s="42" t="str">
        <f>'[1]Q1-Q2 2019 dissagregated'!I5</f>
        <v>#REF!</v>
      </c>
      <c r="C2" s="40"/>
    </row>
    <row r="3" ht="14.25" customHeight="1">
      <c r="A3" s="21" t="s">
        <v>32</v>
      </c>
      <c r="B3" s="21">
        <v>2.9709640449623E11</v>
      </c>
      <c r="C3" s="40"/>
    </row>
    <row r="4" ht="14.25" customHeight="1">
      <c r="A4" s="21" t="s">
        <v>40</v>
      </c>
      <c r="B4" s="21">
        <v>1.0702606937426001E11</v>
      </c>
      <c r="C4" s="40"/>
    </row>
    <row r="5" ht="14.25" customHeight="1">
      <c r="A5" s="21" t="s">
        <v>45</v>
      </c>
      <c r="B5" s="21">
        <v>5.572286684415001E10</v>
      </c>
      <c r="C5" s="40"/>
    </row>
    <row r="6" ht="14.25" customHeight="1">
      <c r="A6" s="21" t="s">
        <v>35</v>
      </c>
      <c r="B6" s="21">
        <v>5.286997373742E10</v>
      </c>
      <c r="C6" s="40"/>
    </row>
    <row r="7" ht="14.25" customHeight="1">
      <c r="A7" s="21" t="s">
        <v>18</v>
      </c>
      <c r="B7" s="21">
        <v>4.951003395108E10</v>
      </c>
      <c r="C7" s="40"/>
    </row>
    <row r="8" ht="14.25" customHeight="1">
      <c r="A8" s="21" t="s">
        <v>26</v>
      </c>
      <c r="B8" s="21">
        <v>2.814855952535E10</v>
      </c>
      <c r="C8" s="40"/>
    </row>
    <row r="9" ht="14.25" customHeight="1">
      <c r="A9" s="21" t="s">
        <v>11</v>
      </c>
      <c r="B9" s="21">
        <v>2.661516074341E10</v>
      </c>
      <c r="C9" s="40"/>
    </row>
    <row r="10" ht="14.25" customHeight="1">
      <c r="A10" s="21" t="s">
        <v>27</v>
      </c>
      <c r="B10" s="21">
        <v>2.5805331424440002E10</v>
      </c>
      <c r="C10" s="40"/>
    </row>
    <row r="11" ht="14.25" customHeight="1">
      <c r="A11" s="21" t="s">
        <v>36</v>
      </c>
      <c r="B11" s="21">
        <v>2.4536280663530003E10</v>
      </c>
      <c r="C11" s="40"/>
    </row>
    <row r="12" ht="14.25" customHeight="1">
      <c r="A12" s="21" t="s">
        <v>31</v>
      </c>
      <c r="B12" s="21">
        <v>2.400079714204E10</v>
      </c>
      <c r="C12" s="40"/>
    </row>
    <row r="13" ht="14.25" customHeight="1">
      <c r="A13" s="21" t="s">
        <v>20</v>
      </c>
      <c r="B13" s="21">
        <v>2.226493956302E10</v>
      </c>
      <c r="C13" s="40"/>
    </row>
    <row r="14" ht="14.25" customHeight="1">
      <c r="A14" s="21" t="s">
        <v>38</v>
      </c>
      <c r="B14" s="21">
        <v>2.000435452117E10</v>
      </c>
      <c r="C14" s="40"/>
    </row>
    <row r="15" ht="14.25" customHeight="1">
      <c r="A15" s="21" t="s">
        <v>17</v>
      </c>
      <c r="B15" s="21">
        <v>1.9615781049100002E10</v>
      </c>
      <c r="C15" s="40"/>
    </row>
    <row r="16" ht="14.25" customHeight="1">
      <c r="A16" s="24" t="s">
        <v>12</v>
      </c>
      <c r="B16" s="21">
        <v>1.6858191073359999E10</v>
      </c>
      <c r="C16" s="40"/>
    </row>
    <row r="17" ht="14.25" customHeight="1">
      <c r="A17" s="21" t="s">
        <v>15</v>
      </c>
      <c r="B17" s="21">
        <v>1.493135714641E10</v>
      </c>
      <c r="C17" s="40"/>
    </row>
    <row r="18" ht="14.25" customHeight="1">
      <c r="A18" s="21" t="s">
        <v>22</v>
      </c>
      <c r="B18" s="21">
        <v>1.4883721307E10</v>
      </c>
      <c r="C18" s="40"/>
    </row>
    <row r="19" ht="14.25" customHeight="1">
      <c r="A19" s="21" t="s">
        <v>41</v>
      </c>
      <c r="B19" s="21">
        <v>1.435588053348E10</v>
      </c>
      <c r="C19" s="40"/>
    </row>
    <row r="20" ht="14.25" customHeight="1">
      <c r="A20" s="21" t="s">
        <v>37</v>
      </c>
      <c r="B20" s="21">
        <v>1.415877521378E10</v>
      </c>
      <c r="C20" s="40"/>
    </row>
    <row r="21" ht="14.25" customHeight="1">
      <c r="A21" s="21" t="s">
        <v>24</v>
      </c>
      <c r="B21" s="21">
        <v>1.310694597368E10</v>
      </c>
      <c r="C21" s="40"/>
    </row>
    <row r="22" ht="14.25" customHeight="1">
      <c r="A22" s="21" t="s">
        <v>39</v>
      </c>
      <c r="B22" s="21">
        <v>1.27842544519E10</v>
      </c>
      <c r="C22" s="40"/>
    </row>
    <row r="23" ht="14.25" customHeight="1">
      <c r="A23" s="21" t="s">
        <v>30</v>
      </c>
      <c r="B23" s="21">
        <v>1.2582837850170002E10</v>
      </c>
      <c r="C23" s="40"/>
    </row>
    <row r="24" ht="14.25" customHeight="1">
      <c r="A24" s="21" t="s">
        <v>34</v>
      </c>
      <c r="B24" s="21">
        <v>1.1266793542259998E10</v>
      </c>
      <c r="C24" s="40"/>
    </row>
    <row r="25" ht="14.25" customHeight="1">
      <c r="A25" s="21" t="s">
        <v>9</v>
      </c>
      <c r="B25" s="21">
        <v>1.060840562655E10</v>
      </c>
      <c r="C25" s="40"/>
    </row>
    <row r="26" ht="14.25" customHeight="1">
      <c r="A26" s="21" t="s">
        <v>44</v>
      </c>
      <c r="B26" s="21">
        <v>1.05929599381E10</v>
      </c>
      <c r="C26" s="40"/>
    </row>
    <row r="27" ht="14.25" customHeight="1">
      <c r="A27" s="21" t="s">
        <v>13</v>
      </c>
      <c r="B27" s="21">
        <v>1.0016965392669998E10</v>
      </c>
      <c r="C27" s="40"/>
    </row>
    <row r="28" ht="14.25" customHeight="1">
      <c r="A28" s="21" t="s">
        <v>25</v>
      </c>
      <c r="B28" s="21">
        <v>9.05864055915E9</v>
      </c>
      <c r="C28" s="40"/>
    </row>
    <row r="29" ht="14.25" customHeight="1">
      <c r="A29" s="21" t="s">
        <v>14</v>
      </c>
      <c r="B29" s="21">
        <v>8.370402822059999E9</v>
      </c>
      <c r="C29" s="40"/>
    </row>
    <row r="30" ht="14.25" customHeight="1">
      <c r="A30" s="21" t="s">
        <v>21</v>
      </c>
      <c r="B30" s="21">
        <v>8.30551894482E9</v>
      </c>
      <c r="C30" s="40"/>
    </row>
    <row r="31" ht="14.25" customHeight="1">
      <c r="A31" s="21" t="s">
        <v>55</v>
      </c>
      <c r="B31" s="21">
        <v>7.84917735424E9</v>
      </c>
      <c r="C31" s="40"/>
    </row>
    <row r="32" ht="14.25" customHeight="1">
      <c r="A32" s="21" t="s">
        <v>10</v>
      </c>
      <c r="B32" s="21">
        <v>6.816719775690001E9</v>
      </c>
      <c r="C32" s="40"/>
    </row>
    <row r="33" ht="14.25" customHeight="1">
      <c r="A33" s="21" t="s">
        <v>28</v>
      </c>
      <c r="B33" s="21">
        <v>6.609547488E9</v>
      </c>
      <c r="C33" s="40"/>
    </row>
    <row r="34" ht="14.25" customHeight="1">
      <c r="A34" s="21" t="s">
        <v>16</v>
      </c>
      <c r="B34" s="21">
        <v>6.04109091357E9</v>
      </c>
      <c r="C34" s="40"/>
    </row>
    <row r="35" ht="14.25" customHeight="1">
      <c r="A35" s="21" t="s">
        <v>29</v>
      </c>
      <c r="B35" s="21">
        <v>5.9333221659800005E9</v>
      </c>
      <c r="C35" s="40"/>
    </row>
    <row r="36" ht="14.25" customHeight="1">
      <c r="A36" s="27" t="s">
        <v>54</v>
      </c>
      <c r="B36" s="21">
        <v>5.64035171751E9</v>
      </c>
      <c r="C36" s="40"/>
    </row>
    <row r="37" ht="14.25" customHeight="1">
      <c r="A37" s="21" t="s">
        <v>42</v>
      </c>
      <c r="B37" s="21">
        <v>4.72220605071E9</v>
      </c>
      <c r="C37" s="40"/>
    </row>
    <row r="38" ht="14.25" customHeight="1">
      <c r="A38" s="21" t="s">
        <v>23</v>
      </c>
      <c r="B38" s="21">
        <v>4.24024870646E9</v>
      </c>
      <c r="C38" s="40"/>
    </row>
    <row r="39" ht="14.25" customHeight="1">
      <c r="A39" s="21" t="s">
        <v>43</v>
      </c>
      <c r="B39" s="21">
        <v>3.3432824928599997E9</v>
      </c>
      <c r="C39" s="40"/>
    </row>
    <row r="40" ht="14.25" customHeight="1">
      <c r="A40" s="43" t="s">
        <v>59</v>
      </c>
      <c r="B40" s="44" t="str">
        <f>SUM(B3:B39)</f>
        <v>  986,294,150,075.61 </v>
      </c>
    </row>
    <row r="41" ht="14.25" customHeight="1">
      <c r="B41" s="44"/>
    </row>
    <row r="42" ht="14.25" customHeight="1">
      <c r="A42" s="36" t="s">
        <v>56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A1:B1"/>
    <mergeCell ref="A42:C4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5" width="28.57"/>
    <col customWidth="1" min="6" max="6" width="31.0"/>
    <col customWidth="1" min="7" max="7" width="26.71"/>
    <col customWidth="1" min="8" max="11" width="8.86"/>
  </cols>
  <sheetData>
    <row r="1" ht="30.0" customHeight="1">
      <c r="A1" s="45" t="s">
        <v>60</v>
      </c>
      <c r="B1" s="16"/>
      <c r="C1" s="16"/>
      <c r="D1" s="16"/>
      <c r="E1" s="16"/>
      <c r="F1" s="16"/>
      <c r="G1" s="17"/>
      <c r="H1" s="46"/>
      <c r="I1" s="46"/>
      <c r="J1" s="46"/>
      <c r="K1" s="46"/>
    </row>
    <row r="2" ht="13.5" customHeight="1">
      <c r="A2" s="47" t="s">
        <v>61</v>
      </c>
      <c r="B2" s="48" t="s">
        <v>62</v>
      </c>
      <c r="C2" s="48" t="s">
        <v>63</v>
      </c>
      <c r="D2" s="49" t="s">
        <v>64</v>
      </c>
      <c r="E2" s="48" t="s">
        <v>65</v>
      </c>
      <c r="F2" s="50" t="s">
        <v>66</v>
      </c>
      <c r="G2" s="50" t="s">
        <v>67</v>
      </c>
      <c r="H2" s="9"/>
      <c r="I2" s="9"/>
      <c r="J2" s="9"/>
      <c r="K2" s="9"/>
    </row>
    <row r="3" ht="13.5" customHeight="1">
      <c r="A3" s="51" t="s">
        <v>9</v>
      </c>
      <c r="B3" s="21">
        <v>3.38140577346E9</v>
      </c>
      <c r="C3" s="21">
        <v>3.5955984856099997E9</v>
      </c>
      <c r="D3" s="21">
        <v>3.0304308903E9</v>
      </c>
      <c r="E3" s="21">
        <v>4.827469298120001E9</v>
      </c>
      <c r="F3" s="52" t="str">
        <f t="shared" ref="F3:F38" si="1">SUM(B3:E3)</f>
        <v>  14,834,904,447.49 </v>
      </c>
      <c r="G3" s="21" t="str">
        <f t="shared" ref="G3:G41" si="2">SUM(B3:D3)</f>
        <v>  10,007,435,149.37 </v>
      </c>
      <c r="H3" s="53"/>
      <c r="I3" s="53"/>
      <c r="J3" s="53"/>
      <c r="K3" s="53"/>
    </row>
    <row r="4" ht="13.5" customHeight="1">
      <c r="A4" s="51" t="s">
        <v>10</v>
      </c>
      <c r="B4" s="21">
        <v>1.39965616016E9</v>
      </c>
      <c r="C4" s="21">
        <v>1.7768344700600004E9</v>
      </c>
      <c r="D4" s="21">
        <v>1.37527332045E9</v>
      </c>
      <c r="E4" s="21">
        <v>1.65311271495E9</v>
      </c>
      <c r="F4" s="52" t="str">
        <f t="shared" si="1"/>
        <v>  6,204,876,665.62 </v>
      </c>
      <c r="G4" s="21" t="str">
        <f t="shared" si="2"/>
        <v>  4,551,763,950.67 </v>
      </c>
      <c r="H4" s="53"/>
      <c r="I4" s="53"/>
      <c r="J4" s="53"/>
      <c r="K4" s="53"/>
    </row>
    <row r="5" ht="13.5" customHeight="1">
      <c r="A5" s="51" t="s">
        <v>11</v>
      </c>
      <c r="B5" s="21">
        <v>6.855267611129999E9</v>
      </c>
      <c r="C5" s="21">
        <v>4.977247121059999E9</v>
      </c>
      <c r="D5" s="21">
        <v>6.705753013329999E9</v>
      </c>
      <c r="E5" s="21">
        <v>5.672542357200001E9</v>
      </c>
      <c r="F5" s="52" t="str">
        <f t="shared" si="1"/>
        <v>  24,210,810,102.72 </v>
      </c>
      <c r="G5" s="21" t="str">
        <f t="shared" si="2"/>
        <v>  18,538,267,745.52 </v>
      </c>
      <c r="H5" s="53"/>
      <c r="I5" s="53"/>
      <c r="J5" s="53"/>
      <c r="K5" s="53"/>
    </row>
    <row r="6" ht="13.5" customHeight="1">
      <c r="A6" s="51" t="s">
        <v>12</v>
      </c>
      <c r="B6" s="21">
        <v>3.6451156214900002E9</v>
      </c>
      <c r="C6" s="21">
        <v>3.42227792447E9</v>
      </c>
      <c r="D6" s="21">
        <v>4.1005932619799995E9</v>
      </c>
      <c r="E6" s="21">
        <v>8.137280839E9</v>
      </c>
      <c r="F6" s="52" t="str">
        <f t="shared" si="1"/>
        <v>  19,305,267,646.94 </v>
      </c>
      <c r="G6" s="21" t="str">
        <f t="shared" si="2"/>
        <v>  11,167,986,807.94 </v>
      </c>
      <c r="H6" s="53"/>
      <c r="I6" s="53"/>
      <c r="J6" s="53"/>
      <c r="K6" s="53"/>
    </row>
    <row r="7" ht="13.5" customHeight="1">
      <c r="A7" s="51" t="s">
        <v>13</v>
      </c>
      <c r="B7" s="21">
        <v>2.05010613184E9</v>
      </c>
      <c r="C7" s="21">
        <v>2.5563346692799997E9</v>
      </c>
      <c r="D7" s="21">
        <v>2.4368117230299997E9</v>
      </c>
      <c r="E7" s="54">
        <v>2.64757965343E9</v>
      </c>
      <c r="F7" s="52" t="str">
        <f t="shared" si="1"/>
        <v>  9,690,832,177.58 </v>
      </c>
      <c r="G7" s="21" t="str">
        <f t="shared" si="2"/>
        <v>  7,043,252,524.15 </v>
      </c>
      <c r="H7" s="53"/>
      <c r="I7" s="53"/>
      <c r="J7" s="53"/>
      <c r="K7" s="53"/>
    </row>
    <row r="8" ht="13.5" customHeight="1">
      <c r="A8" s="51" t="s">
        <v>14</v>
      </c>
      <c r="B8" s="21">
        <v>4.08300754777E9</v>
      </c>
      <c r="C8" s="21">
        <v>2.7912322718599997E9</v>
      </c>
      <c r="D8" s="21">
        <v>3.19883820676E9</v>
      </c>
      <c r="E8" s="54">
        <v>3.56346769039E9</v>
      </c>
      <c r="F8" s="52" t="str">
        <f t="shared" si="1"/>
        <v>  13,636,545,716.78 </v>
      </c>
      <c r="G8" s="21" t="str">
        <f t="shared" si="2"/>
        <v>  10,073,078,026.39 </v>
      </c>
      <c r="H8" s="53"/>
      <c r="I8" s="53"/>
      <c r="J8" s="53"/>
      <c r="K8" s="53"/>
    </row>
    <row r="9" ht="13.5" customHeight="1">
      <c r="A9" s="51" t="s">
        <v>15</v>
      </c>
      <c r="B9" s="21">
        <v>2.73767259874E9</v>
      </c>
      <c r="C9" s="21">
        <v>3.32603344905E9</v>
      </c>
      <c r="D9" s="21">
        <v>2.32463094547E9</v>
      </c>
      <c r="E9" s="54">
        <v>2.8271457319E9</v>
      </c>
      <c r="F9" s="52" t="str">
        <f t="shared" si="1"/>
        <v>  11,215,482,725.16 </v>
      </c>
      <c r="G9" s="21" t="str">
        <f t="shared" si="2"/>
        <v>  8,388,336,993.26 </v>
      </c>
      <c r="H9" s="53"/>
      <c r="I9" s="53"/>
      <c r="J9" s="53"/>
      <c r="K9" s="53"/>
    </row>
    <row r="10" ht="13.5" customHeight="1">
      <c r="A10" s="51" t="s">
        <v>16</v>
      </c>
      <c r="B10" s="21">
        <v>1.4990601225E9</v>
      </c>
      <c r="C10" s="21">
        <v>1.56159878973E9</v>
      </c>
      <c r="D10" s="21">
        <v>1.570198517E9</v>
      </c>
      <c r="E10" s="54">
        <v>1.89344347483E9</v>
      </c>
      <c r="F10" s="52" t="str">
        <f t="shared" si="1"/>
        <v>  6,524,300,904.06 </v>
      </c>
      <c r="G10" s="21" t="str">
        <f t="shared" si="2"/>
        <v>  4,630,857,429.23 </v>
      </c>
      <c r="H10" s="53"/>
      <c r="I10" s="53"/>
      <c r="J10" s="53"/>
      <c r="K10" s="53"/>
    </row>
    <row r="11" ht="13.5" customHeight="1">
      <c r="A11" s="51" t="s">
        <v>17</v>
      </c>
      <c r="B11" s="21">
        <v>3.7638306825299997E9</v>
      </c>
      <c r="C11" s="21">
        <v>5.9939725465E9</v>
      </c>
      <c r="D11" s="21">
        <v>3.2182544513500004E9</v>
      </c>
      <c r="E11" s="54">
        <v>4.576055256709999E9</v>
      </c>
      <c r="F11" s="52" t="str">
        <f t="shared" si="1"/>
        <v>  17,552,112,937.09 </v>
      </c>
      <c r="G11" s="21" t="str">
        <f t="shared" si="2"/>
        <v>  12,976,057,680.38 </v>
      </c>
      <c r="H11" s="53"/>
      <c r="I11" s="53"/>
      <c r="J11" s="53"/>
      <c r="K11" s="53"/>
    </row>
    <row r="12" ht="13.5" customHeight="1">
      <c r="A12" s="51" t="s">
        <v>18</v>
      </c>
      <c r="B12" s="21">
        <v>1.634310787809E10</v>
      </c>
      <c r="C12" s="21">
        <v>1.3454284995719997E10</v>
      </c>
      <c r="D12" s="21">
        <v>1.3147112578300001E10</v>
      </c>
      <c r="E12" s="54">
        <v>1.54950932202E10</v>
      </c>
      <c r="F12" s="52" t="str">
        <f t="shared" si="1"/>
        <v>  58,439,598,672.31 </v>
      </c>
      <c r="G12" s="21" t="str">
        <f t="shared" si="2"/>
        <v>  42,944,505,452.11 </v>
      </c>
      <c r="H12" s="53"/>
      <c r="I12" s="53"/>
      <c r="J12" s="53"/>
      <c r="K12" s="53"/>
    </row>
    <row r="13" ht="13.5" customHeight="1">
      <c r="A13" s="51" t="s">
        <v>19</v>
      </c>
      <c r="B13" s="21">
        <v>1.5413673692900002E9</v>
      </c>
      <c r="C13" s="21">
        <v>1.5049877692E9</v>
      </c>
      <c r="D13" s="21">
        <v>1.3200817963700001E9</v>
      </c>
      <c r="E13" s="54">
        <v>1.77815013079E9</v>
      </c>
      <c r="F13" s="52" t="str">
        <f t="shared" si="1"/>
        <v>  6,144,587,065.65 </v>
      </c>
      <c r="G13" s="21" t="str">
        <f t="shared" si="2"/>
        <v>  4,366,436,934.86 </v>
      </c>
      <c r="H13" s="53"/>
      <c r="I13" s="53"/>
      <c r="J13" s="53"/>
      <c r="K13" s="53"/>
    </row>
    <row r="14" ht="13.5" customHeight="1">
      <c r="A14" s="51" t="s">
        <v>20</v>
      </c>
      <c r="B14" s="21">
        <v>7.36213510533E9</v>
      </c>
      <c r="C14" s="21">
        <v>6.44654834395E9</v>
      </c>
      <c r="D14" s="21">
        <v>7.0652911602E9</v>
      </c>
      <c r="E14" s="54">
        <v>7.55152223275E9</v>
      </c>
      <c r="F14" s="52" t="str">
        <f t="shared" si="1"/>
        <v>  28,425,496,842.23 </v>
      </c>
      <c r="G14" s="21" t="str">
        <f t="shared" si="2"/>
        <v>  20,873,974,609.48 </v>
      </c>
      <c r="H14" s="53"/>
      <c r="I14" s="53"/>
      <c r="J14" s="53"/>
      <c r="K14" s="53"/>
    </row>
    <row r="15" ht="13.5" customHeight="1">
      <c r="A15" s="51" t="s">
        <v>21</v>
      </c>
      <c r="B15" s="21">
        <v>1.5016002888999999E9</v>
      </c>
      <c r="C15" s="21">
        <v>1.2433432089699998E9</v>
      </c>
      <c r="D15" s="21">
        <v>1.22670940575E9</v>
      </c>
      <c r="E15" s="54">
        <v>2.49372134703E9</v>
      </c>
      <c r="F15" s="52" t="str">
        <f t="shared" si="1"/>
        <v>  6,465,374,250.65 </v>
      </c>
      <c r="G15" s="21" t="str">
        <f t="shared" si="2"/>
        <v>  3,971,652,903.62 </v>
      </c>
      <c r="H15" s="53"/>
      <c r="I15" s="53"/>
      <c r="J15" s="53"/>
      <c r="K15" s="53"/>
    </row>
    <row r="16" ht="13.5" customHeight="1">
      <c r="A16" s="51" t="s">
        <v>22</v>
      </c>
      <c r="B16" s="21">
        <v>8.728877176E9</v>
      </c>
      <c r="C16" s="21">
        <v>3.569520979E9</v>
      </c>
      <c r="D16" s="21">
        <v>4.145288837E9</v>
      </c>
      <c r="E16" s="54">
        <v>5.702250224E9</v>
      </c>
      <c r="F16" s="52" t="str">
        <f t="shared" si="1"/>
        <v>  22,145,937,216.00 </v>
      </c>
      <c r="G16" s="21" t="str">
        <f t="shared" si="2"/>
        <v>  16,443,686,992.00 </v>
      </c>
      <c r="H16" s="53"/>
      <c r="I16" s="53"/>
      <c r="J16" s="53"/>
      <c r="K16" s="53"/>
    </row>
    <row r="17" ht="13.5" customHeight="1">
      <c r="A17" s="51" t="s">
        <v>23</v>
      </c>
      <c r="B17" s="21">
        <v>1.10392287308E9</v>
      </c>
      <c r="C17" s="21">
        <v>1.29081909933E9</v>
      </c>
      <c r="D17" s="21">
        <v>1.26380737628E9</v>
      </c>
      <c r="E17" s="54">
        <v>3.68500027284E9</v>
      </c>
      <c r="F17" s="52" t="str">
        <f t="shared" si="1"/>
        <v>  7,343,549,621.53 </v>
      </c>
      <c r="G17" s="21" t="str">
        <f t="shared" si="2"/>
        <v>  3,658,549,348.69 </v>
      </c>
      <c r="H17" s="53"/>
      <c r="I17" s="53"/>
      <c r="J17" s="53"/>
      <c r="K17" s="53"/>
    </row>
    <row r="18" ht="13.5" customHeight="1">
      <c r="A18" s="51" t="s">
        <v>24</v>
      </c>
      <c r="B18" s="21">
        <v>3.5928526502E9</v>
      </c>
      <c r="C18" s="21">
        <v>3.41932854207E9</v>
      </c>
      <c r="D18" s="21">
        <v>4.47513320545E9</v>
      </c>
      <c r="E18" s="54">
        <v>3.3969574125899997E9</v>
      </c>
      <c r="F18" s="52" t="str">
        <f t="shared" si="1"/>
        <v>  14,884,271,810.31 </v>
      </c>
      <c r="G18" s="21" t="str">
        <f t="shared" si="2"/>
        <v>  11,487,314,397.72 </v>
      </c>
      <c r="H18" s="53"/>
      <c r="I18" s="53"/>
      <c r="J18" s="53"/>
      <c r="K18" s="53"/>
    </row>
    <row r="19" ht="13.5" customHeight="1">
      <c r="A19" s="51" t="s">
        <v>25</v>
      </c>
      <c r="B19" s="21">
        <v>2.1464567005700002E9</v>
      </c>
      <c r="C19" s="21">
        <v>2.65529388658E9</v>
      </c>
      <c r="D19" s="21">
        <v>2.34771213863E9</v>
      </c>
      <c r="E19" s="54">
        <v>2.0967881102500002E9</v>
      </c>
      <c r="F19" s="52" t="str">
        <f t="shared" si="1"/>
        <v>  9,246,250,836.03 </v>
      </c>
      <c r="G19" s="21" t="str">
        <f t="shared" si="2"/>
        <v>  7,149,462,725.78 </v>
      </c>
      <c r="H19" s="53"/>
      <c r="I19" s="53"/>
      <c r="J19" s="53"/>
      <c r="K19" s="53"/>
    </row>
    <row r="20" ht="13.5" customHeight="1">
      <c r="A20" s="51" t="s">
        <v>26</v>
      </c>
      <c r="B20" s="21">
        <v>8.83990682629E9</v>
      </c>
      <c r="C20" s="21">
        <v>7.16458762909E9</v>
      </c>
      <c r="D20" s="21">
        <v>5.994244850559999E9</v>
      </c>
      <c r="E20" s="54">
        <v>7.447647618799999E9</v>
      </c>
      <c r="F20" s="52" t="str">
        <f t="shared" si="1"/>
        <v>  29,446,386,924.74 </v>
      </c>
      <c r="G20" s="21" t="str">
        <f t="shared" si="2"/>
        <v>  21,998,739,305.94 </v>
      </c>
      <c r="H20" s="53"/>
      <c r="I20" s="53"/>
      <c r="J20" s="53"/>
      <c r="K20" s="53"/>
    </row>
    <row r="21" ht="13.5" customHeight="1">
      <c r="A21" s="51" t="s">
        <v>27</v>
      </c>
      <c r="B21" s="21">
        <v>9.292824304630001E9</v>
      </c>
      <c r="C21" s="21">
        <v>9.26171180026E9</v>
      </c>
      <c r="D21" s="21">
        <v>7.09037942419E9</v>
      </c>
      <c r="E21" s="54">
        <v>1.846245975517E10</v>
      </c>
      <c r="F21" s="52" t="str">
        <f t="shared" si="1"/>
        <v>  44,107,375,284.25 </v>
      </c>
      <c r="G21" s="21" t="str">
        <f t="shared" si="2"/>
        <v>  25,644,915,529.08 </v>
      </c>
      <c r="H21" s="53"/>
      <c r="I21" s="53"/>
      <c r="J21" s="53"/>
      <c r="K21" s="53"/>
    </row>
    <row r="22" ht="13.5" customHeight="1">
      <c r="A22" s="51" t="s">
        <v>28</v>
      </c>
      <c r="B22" s="21">
        <v>1.789685111E9</v>
      </c>
      <c r="C22" s="21">
        <v>1.697153343E9</v>
      </c>
      <c r="D22" s="21">
        <v>1.612747634E9</v>
      </c>
      <c r="E22" s="54">
        <v>1.862284241E9</v>
      </c>
      <c r="F22" s="52" t="str">
        <f t="shared" si="1"/>
        <v>  6,961,870,329.00 </v>
      </c>
      <c r="G22" s="21" t="str">
        <f t="shared" si="2"/>
        <v>  5,099,586,088.00 </v>
      </c>
      <c r="H22" s="53"/>
      <c r="I22" s="53"/>
      <c r="J22" s="53"/>
      <c r="K22" s="53"/>
    </row>
    <row r="23" ht="13.5" customHeight="1">
      <c r="A23" s="51" t="s">
        <v>29</v>
      </c>
      <c r="B23" s="21">
        <v>1.0178394633499999E9</v>
      </c>
      <c r="C23" s="21">
        <v>1.0164126636899998E9</v>
      </c>
      <c r="D23" s="21">
        <v>1.14275394759E9</v>
      </c>
      <c r="E23" s="54">
        <v>1.70495493115E9</v>
      </c>
      <c r="F23" s="52" t="str">
        <f t="shared" si="1"/>
        <v>  4,881,961,005.78 </v>
      </c>
      <c r="G23" s="21" t="str">
        <f t="shared" si="2"/>
        <v>  3,177,006,074.63 </v>
      </c>
      <c r="H23" s="53"/>
      <c r="I23" s="53"/>
      <c r="J23" s="53"/>
      <c r="K23" s="53"/>
    </row>
    <row r="24" ht="13.5" customHeight="1">
      <c r="A24" s="51" t="s">
        <v>30</v>
      </c>
      <c r="B24" s="21">
        <v>2.52846117541E9</v>
      </c>
      <c r="C24" s="21">
        <v>2.91913420071E9</v>
      </c>
      <c r="D24" s="21">
        <v>2.53007991746E9</v>
      </c>
      <c r="E24" s="55">
        <v>3.35643844997E9</v>
      </c>
      <c r="F24" s="56" t="str">
        <f t="shared" si="1"/>
        <v>  11,334,113,743.55 </v>
      </c>
      <c r="G24" s="21" t="str">
        <f t="shared" si="2"/>
        <v>  7,977,675,293.58 </v>
      </c>
      <c r="H24" s="53"/>
      <c r="I24" s="53"/>
      <c r="J24" s="53"/>
      <c r="K24" s="53"/>
    </row>
    <row r="25" ht="13.5" customHeight="1">
      <c r="A25" s="51" t="s">
        <v>31</v>
      </c>
      <c r="B25" s="21">
        <v>6.389122276672E9</v>
      </c>
      <c r="C25" s="21">
        <v>3.6540561770439997E9</v>
      </c>
      <c r="D25" s="21">
        <v>5.96955670515E9</v>
      </c>
      <c r="E25" s="54">
        <v>7.03420913673E9</v>
      </c>
      <c r="F25" s="52" t="str">
        <f t="shared" si="1"/>
        <v>  23,046,944,295.60 </v>
      </c>
      <c r="G25" s="21" t="str">
        <f t="shared" si="2"/>
        <v>  16,012,735,158.87 </v>
      </c>
      <c r="H25" s="53"/>
      <c r="I25" s="53"/>
      <c r="J25" s="53"/>
      <c r="K25" s="53"/>
    </row>
    <row r="26" ht="13.5" customHeight="1">
      <c r="A26" s="51" t="s">
        <v>32</v>
      </c>
      <c r="B26" s="21">
        <v>9.623628841678001E10</v>
      </c>
      <c r="C26" s="21">
        <v>1.0015887685691E11</v>
      </c>
      <c r="D26" s="21">
        <v>8.706362566781E10</v>
      </c>
      <c r="E26" s="54">
        <v>9.872275768563E10</v>
      </c>
      <c r="F26" s="52" t="str">
        <f t="shared" si="1"/>
        <v>  382,181,548,627.13 </v>
      </c>
      <c r="G26" s="21" t="str">
        <f t="shared" si="2"/>
        <v>  283,458,790,941.50 </v>
      </c>
      <c r="H26" s="53"/>
      <c r="I26" s="53"/>
      <c r="J26" s="53"/>
      <c r="K26" s="53"/>
    </row>
    <row r="27" ht="13.5" customHeight="1">
      <c r="A27" s="51" t="s">
        <v>68</v>
      </c>
      <c r="B27" s="21">
        <v>2.4396468259900002E9</v>
      </c>
      <c r="C27" s="21">
        <v>1.36681437059E9</v>
      </c>
      <c r="D27" s="21">
        <v>1.59104142922E9</v>
      </c>
      <c r="E27" s="54">
        <v>2.16941803111E9</v>
      </c>
      <c r="F27" s="52" t="str">
        <f t="shared" si="1"/>
        <v>  7,566,920,656.91 </v>
      </c>
      <c r="G27" s="21" t="str">
        <f t="shared" si="2"/>
        <v>  5,397,502,625.80 </v>
      </c>
      <c r="H27" s="53"/>
      <c r="I27" s="53"/>
      <c r="J27" s="53"/>
      <c r="K27" s="53"/>
    </row>
    <row r="28" ht="13.5" customHeight="1">
      <c r="A28" s="51" t="s">
        <v>34</v>
      </c>
      <c r="B28" s="21">
        <v>2.2882383542599998E9</v>
      </c>
      <c r="C28" s="21">
        <v>2.57238712005E9</v>
      </c>
      <c r="D28" s="21">
        <v>1.65602291964E9</v>
      </c>
      <c r="E28" s="54">
        <v>3.9155425626800003E9</v>
      </c>
      <c r="F28" s="52" t="str">
        <f t="shared" si="1"/>
        <v>  10,432,190,956.63 </v>
      </c>
      <c r="G28" s="21" t="str">
        <f t="shared" si="2"/>
        <v>  6,516,648,393.95 </v>
      </c>
      <c r="H28" s="53"/>
      <c r="I28" s="53"/>
      <c r="J28" s="53"/>
      <c r="K28" s="53"/>
    </row>
    <row r="29" ht="13.5" customHeight="1">
      <c r="A29" s="51" t="s">
        <v>35</v>
      </c>
      <c r="B29" s="21">
        <v>2.134029722214E10</v>
      </c>
      <c r="C29" s="21">
        <v>2.117896720723E10</v>
      </c>
      <c r="D29" s="21">
        <v>2.057747963732E10</v>
      </c>
      <c r="E29" s="21">
        <v>2.1457455526980003E10</v>
      </c>
      <c r="F29" s="52" t="str">
        <f t="shared" si="1"/>
        <v>  84,554,199,593.67 </v>
      </c>
      <c r="G29" s="21" t="str">
        <f t="shared" si="2"/>
        <v>  63,096,744,066.69 </v>
      </c>
      <c r="H29" s="53"/>
      <c r="I29" s="53"/>
      <c r="J29" s="53"/>
      <c r="K29" s="53"/>
    </row>
    <row r="30" ht="13.5" customHeight="1">
      <c r="A30" s="51" t="s">
        <v>36</v>
      </c>
      <c r="B30" s="21">
        <v>3.6098020721099997E9</v>
      </c>
      <c r="C30" s="21">
        <v>5.80761773666E9</v>
      </c>
      <c r="D30" s="21">
        <v>5.04448482783E9</v>
      </c>
      <c r="E30" s="21">
        <v>1.032615508893E10</v>
      </c>
      <c r="F30" s="52" t="str">
        <f t="shared" si="1"/>
        <v>  24,788,059,725.53 </v>
      </c>
      <c r="G30" s="21" t="str">
        <f t="shared" si="2"/>
        <v>  14,461,904,636.60 </v>
      </c>
      <c r="H30" s="53"/>
      <c r="I30" s="53"/>
      <c r="J30" s="53"/>
      <c r="K30" s="53"/>
    </row>
    <row r="31" ht="13.5" customHeight="1">
      <c r="A31" s="51" t="s">
        <v>37</v>
      </c>
      <c r="B31" s="21">
        <v>2.1188835556799998E9</v>
      </c>
      <c r="C31" s="21">
        <v>2.6550497612099996E9</v>
      </c>
      <c r="D31" s="21">
        <v>2.73810267338E9</v>
      </c>
      <c r="E31" s="21">
        <v>2.86962768771E9</v>
      </c>
      <c r="F31" s="52" t="str">
        <f t="shared" si="1"/>
        <v>  10,381,663,677.98 </v>
      </c>
      <c r="G31" s="21" t="str">
        <f t="shared" si="2"/>
        <v>  7,512,035,990.27 </v>
      </c>
      <c r="H31" s="53"/>
      <c r="I31" s="53"/>
      <c r="J31" s="53"/>
      <c r="K31" s="53"/>
    </row>
    <row r="32" ht="13.5" customHeight="1">
      <c r="A32" s="51" t="s">
        <v>38</v>
      </c>
      <c r="B32" s="21">
        <v>5.40558402696E9</v>
      </c>
      <c r="C32" s="21">
        <v>6.974296229099998E9</v>
      </c>
      <c r="D32" s="21">
        <v>5.88249017975E9</v>
      </c>
      <c r="E32" s="21">
        <v>6.37270363868E9</v>
      </c>
      <c r="F32" s="52" t="str">
        <f t="shared" si="1"/>
        <v>  24,635,074,074.49 </v>
      </c>
      <c r="G32" s="21" t="str">
        <f t="shared" si="2"/>
        <v>  18,262,370,435.81 </v>
      </c>
      <c r="H32" s="53"/>
      <c r="I32" s="53"/>
      <c r="J32" s="53"/>
      <c r="K32" s="53"/>
    </row>
    <row r="33" ht="13.5" customHeight="1">
      <c r="A33" s="51" t="s">
        <v>39</v>
      </c>
      <c r="B33" s="21">
        <v>3.09854466405E9</v>
      </c>
      <c r="C33" s="21">
        <v>3.1711146532699995E9</v>
      </c>
      <c r="D33" s="21">
        <v>3.2607340809799995E9</v>
      </c>
      <c r="E33" s="21">
        <v>3.1960861501099997E9</v>
      </c>
      <c r="F33" s="52" t="str">
        <f t="shared" si="1"/>
        <v>  12,726,479,548.41 </v>
      </c>
      <c r="G33" s="21" t="str">
        <f t="shared" si="2"/>
        <v>  9,530,393,398.30 </v>
      </c>
      <c r="H33" s="53"/>
      <c r="I33" s="53"/>
      <c r="J33" s="53"/>
      <c r="K33" s="53"/>
    </row>
    <row r="34" ht="13.5" customHeight="1">
      <c r="A34" s="51" t="s">
        <v>40</v>
      </c>
      <c r="B34" s="21">
        <v>3.747615478033E10</v>
      </c>
      <c r="C34" s="21">
        <v>2.3430626831970005E10</v>
      </c>
      <c r="D34" s="21">
        <v>2.2881431443739998E10</v>
      </c>
      <c r="E34" s="21">
        <v>2.899216085619E10</v>
      </c>
      <c r="F34" s="52" t="str">
        <f t="shared" si="1"/>
        <v>  112,780,373,912.23 </v>
      </c>
      <c r="G34" s="21" t="str">
        <f t="shared" si="2"/>
        <v>  83,788,213,056.04 </v>
      </c>
      <c r="H34" s="53"/>
      <c r="I34" s="53"/>
      <c r="J34" s="53"/>
      <c r="K34" s="53"/>
    </row>
    <row r="35" ht="13.5" customHeight="1">
      <c r="A35" s="51" t="s">
        <v>41</v>
      </c>
      <c r="B35" s="21">
        <v>2.1788623956E9</v>
      </c>
      <c r="C35" s="21">
        <v>3.4713320125999994E9</v>
      </c>
      <c r="D35" s="21">
        <v>7.75892470894E9</v>
      </c>
      <c r="E35" s="21">
        <v>5.35288990291E9</v>
      </c>
      <c r="F35" s="52" t="str">
        <f t="shared" si="1"/>
        <v>  18,762,009,020.05 </v>
      </c>
      <c r="G35" s="21" t="str">
        <f t="shared" si="2"/>
        <v>  13,409,119,117.14 </v>
      </c>
      <c r="H35" s="53"/>
      <c r="I35" s="53"/>
      <c r="J35" s="53"/>
      <c r="K35" s="53"/>
    </row>
    <row r="36" ht="13.5" customHeight="1">
      <c r="A36" s="51" t="s">
        <v>42</v>
      </c>
      <c r="B36" s="21">
        <v>1.1990067735700002E9</v>
      </c>
      <c r="C36" s="21">
        <v>1.41424206781E9</v>
      </c>
      <c r="D36" s="21">
        <v>1.51768139148E9</v>
      </c>
      <c r="E36" s="21">
        <v>1.83787935025E9</v>
      </c>
      <c r="F36" s="52" t="str">
        <f t="shared" si="1"/>
        <v>  5,968,809,583.11 </v>
      </c>
      <c r="G36" s="21" t="str">
        <f t="shared" si="2"/>
        <v>  4,130,930,232.86 </v>
      </c>
      <c r="H36" s="53"/>
      <c r="I36" s="53"/>
      <c r="J36" s="53"/>
      <c r="K36" s="53"/>
    </row>
    <row r="37" ht="13.5" customHeight="1">
      <c r="A37" s="51" t="s">
        <v>43</v>
      </c>
      <c r="B37" s="21">
        <v>8.3221681929E8</v>
      </c>
      <c r="C37" s="21">
        <v>7.884587150799999E8</v>
      </c>
      <c r="D37" s="21">
        <v>1.26440950102E9</v>
      </c>
      <c r="E37" s="21">
        <v>1.49717442066E9</v>
      </c>
      <c r="F37" s="52" t="str">
        <f t="shared" si="1"/>
        <v>  4,382,259,456.05 </v>
      </c>
      <c r="G37" s="21" t="str">
        <f t="shared" si="2"/>
        <v>  2,885,085,035.39 </v>
      </c>
      <c r="H37" s="53"/>
      <c r="I37" s="53"/>
      <c r="J37" s="53"/>
      <c r="K37" s="53"/>
    </row>
    <row r="38" ht="13.5" customHeight="1">
      <c r="A38" s="51" t="s">
        <v>44</v>
      </c>
      <c r="B38" s="21">
        <v>1.3147703803300002E9</v>
      </c>
      <c r="C38" s="21">
        <v>1.34242306106E9</v>
      </c>
      <c r="D38" s="21">
        <v>1.79555006548E9</v>
      </c>
      <c r="E38" s="21">
        <v>3.7539520852700005E9</v>
      </c>
      <c r="F38" s="52" t="str">
        <f t="shared" si="1"/>
        <v>  8,206,695,592.14 </v>
      </c>
      <c r="G38" s="21" t="str">
        <f t="shared" si="2"/>
        <v>  4,452,743,506.87 </v>
      </c>
      <c r="H38" s="53"/>
      <c r="I38" s="53"/>
      <c r="J38" s="53"/>
      <c r="K38" s="53"/>
    </row>
    <row r="39" ht="13.5" customHeight="1">
      <c r="A39" s="57" t="s">
        <v>69</v>
      </c>
      <c r="B39" s="58" t="str">
        <f t="shared" ref="B39:F39" si="3">SUM(B3:B38)</f>
        <v>  281,131,577,735.52 </v>
      </c>
      <c r="C39" s="58" t="str">
        <f t="shared" si="3"/>
        <v>  263,630,518,989.77 </v>
      </c>
      <c r="D39" s="58" t="str">
        <f t="shared" si="3"/>
        <v>  250,323,661,833.19 </v>
      </c>
      <c r="E39" s="58" t="str">
        <f t="shared" si="3"/>
        <v>  308,329,377,086.91 </v>
      </c>
      <c r="F39" s="59" t="str">
        <f t="shared" si="3"/>
        <v>  1,103,415,135,645.40 </v>
      </c>
      <c r="G39" s="21" t="str">
        <f t="shared" si="2"/>
        <v>  795,085,758,558.49 </v>
      </c>
      <c r="H39" s="60"/>
      <c r="I39" s="60"/>
      <c r="J39" s="60"/>
      <c r="K39" s="60"/>
    </row>
    <row r="40" ht="13.5" customHeight="1">
      <c r="A40" s="51" t="s">
        <v>45</v>
      </c>
      <c r="B40" s="21">
        <v>2.008179499121E10</v>
      </c>
      <c r="C40" s="21">
        <v>1.5156199846470001E10</v>
      </c>
      <c r="D40" s="21">
        <v>1.402398600258E10</v>
      </c>
      <c r="E40" s="21">
        <v>1.625768281456E10</v>
      </c>
      <c r="F40" s="52" t="str">
        <f>SUM(B40:E40)</f>
        <v>  65,519,663,654.82 </v>
      </c>
      <c r="G40" s="21" t="str">
        <f t="shared" si="2"/>
        <v>  49,261,980,840.26 </v>
      </c>
      <c r="H40" s="53"/>
      <c r="I40" s="53"/>
      <c r="J40" s="53"/>
      <c r="K40" s="53"/>
    </row>
    <row r="41" ht="13.5" customHeight="1">
      <c r="A41" s="57" t="s">
        <v>70</v>
      </c>
      <c r="B41" s="58" t="str">
        <f t="shared" ref="B41:F41" si="4">B39+B40</f>
        <v>  301,213,372,726.73 </v>
      </c>
      <c r="C41" s="58" t="str">
        <f t="shared" si="4"/>
        <v>  278,786,718,836.24 </v>
      </c>
      <c r="D41" s="58" t="str">
        <f t="shared" si="4"/>
        <v>  264,347,647,835.77 </v>
      </c>
      <c r="E41" s="58" t="str">
        <f t="shared" si="4"/>
        <v>  324,587,059,901.47 </v>
      </c>
      <c r="F41" s="59" t="str">
        <f t="shared" si="4"/>
        <v>  1,168,934,799,300.22 </v>
      </c>
      <c r="G41" s="21" t="str">
        <f t="shared" si="2"/>
        <v>  844,347,739,398.75 </v>
      </c>
      <c r="H41" s="60"/>
      <c r="I41" s="60"/>
      <c r="J41" s="60"/>
      <c r="K41" s="60"/>
    </row>
    <row r="42" ht="13.5" customHeight="1">
      <c r="A42" s="61"/>
      <c r="D42" s="53"/>
      <c r="E42" s="62"/>
      <c r="F42" s="62"/>
      <c r="G42" s="34"/>
      <c r="H42" s="53"/>
      <c r="I42" s="53"/>
      <c r="J42" s="53"/>
      <c r="K42" s="53"/>
    </row>
    <row r="43" ht="13.5" customHeight="1">
      <c r="A43" s="62"/>
      <c r="B43" s="62"/>
      <c r="C43" s="62"/>
      <c r="D43" s="62" t="s">
        <v>71</v>
      </c>
      <c r="E43" s="62"/>
      <c r="F43" s="62"/>
      <c r="G43" s="34"/>
      <c r="H43" s="53"/>
      <c r="I43" s="53"/>
      <c r="J43" s="53"/>
      <c r="K43" s="53"/>
    </row>
    <row r="44" ht="13.5" customHeight="1">
      <c r="A44" s="60"/>
      <c r="B44" s="62"/>
      <c r="C44" s="62"/>
      <c r="D44" s="53"/>
      <c r="E44" s="62"/>
      <c r="F44" s="62"/>
      <c r="G44" s="34"/>
      <c r="H44" s="53"/>
      <c r="I44" s="53"/>
      <c r="J44" s="53"/>
      <c r="K44" s="53"/>
    </row>
    <row r="45" ht="13.5" customHeight="1">
      <c r="A45" s="60"/>
      <c r="B45" s="62"/>
      <c r="C45" s="62"/>
      <c r="D45" s="53"/>
      <c r="E45" s="62"/>
      <c r="F45" s="62"/>
      <c r="G45" s="34"/>
      <c r="H45" s="53"/>
      <c r="I45" s="53"/>
      <c r="J45" s="53"/>
      <c r="K45" s="53"/>
    </row>
    <row r="46" ht="13.5" customHeight="1">
      <c r="A46" s="60"/>
      <c r="B46" s="62"/>
      <c r="C46" s="62"/>
      <c r="D46" s="53"/>
      <c r="E46" s="62"/>
      <c r="F46" s="62"/>
      <c r="G46" s="34"/>
      <c r="H46" s="53"/>
      <c r="I46" s="53"/>
      <c r="J46" s="53"/>
      <c r="K46" s="53"/>
    </row>
    <row r="47" ht="13.5" customHeight="1">
      <c r="A47" s="60"/>
      <c r="B47" s="62"/>
      <c r="C47" s="62"/>
      <c r="D47" s="53"/>
      <c r="E47" s="62"/>
      <c r="F47" s="62"/>
      <c r="G47" s="34"/>
      <c r="H47" s="53"/>
      <c r="I47" s="53"/>
      <c r="J47" s="53"/>
      <c r="K47" s="53"/>
    </row>
    <row r="48" ht="13.5" customHeight="1">
      <c r="A48" s="60"/>
      <c r="B48" s="62"/>
      <c r="C48" s="62"/>
      <c r="D48" s="53"/>
      <c r="E48" s="62"/>
      <c r="F48" s="62"/>
      <c r="G48" s="34"/>
      <c r="H48" s="53"/>
      <c r="I48" s="53"/>
      <c r="J48" s="53"/>
      <c r="K48" s="53"/>
    </row>
    <row r="49" ht="13.5" customHeight="1">
      <c r="A49" s="60"/>
      <c r="B49" s="62"/>
      <c r="C49" s="62"/>
      <c r="D49" s="53"/>
      <c r="E49" s="62"/>
      <c r="F49" s="62"/>
      <c r="G49" s="34"/>
      <c r="H49" s="53"/>
      <c r="I49" s="53"/>
      <c r="J49" s="53"/>
      <c r="K49" s="53"/>
    </row>
    <row r="50" ht="13.5" customHeight="1">
      <c r="A50" s="60"/>
      <c r="B50" s="62"/>
      <c r="C50" s="62"/>
      <c r="D50" s="53"/>
      <c r="E50" s="62"/>
      <c r="F50" s="62"/>
      <c r="G50" s="34"/>
      <c r="H50" s="53"/>
      <c r="I50" s="53"/>
      <c r="J50" s="53"/>
      <c r="K50" s="53"/>
    </row>
    <row r="51" ht="13.5" customHeight="1">
      <c r="A51" s="60"/>
      <c r="B51" s="62"/>
      <c r="C51" s="62"/>
      <c r="D51" s="53"/>
      <c r="E51" s="62"/>
      <c r="F51" s="62"/>
      <c r="G51" s="34"/>
      <c r="H51" s="53"/>
      <c r="I51" s="53"/>
      <c r="J51" s="53"/>
      <c r="K51" s="53"/>
    </row>
    <row r="52" ht="13.5" customHeight="1">
      <c r="A52" s="60"/>
      <c r="B52" s="62"/>
      <c r="C52" s="62"/>
      <c r="D52" s="53"/>
      <c r="E52" s="62"/>
      <c r="F52" s="62"/>
      <c r="G52" s="34"/>
      <c r="H52" s="53"/>
      <c r="I52" s="53"/>
      <c r="J52" s="53"/>
      <c r="K52" s="53"/>
    </row>
    <row r="53" ht="13.5" customHeight="1">
      <c r="A53" s="60"/>
      <c r="B53" s="62"/>
      <c r="C53" s="62"/>
      <c r="D53" s="53"/>
      <c r="E53" s="62"/>
      <c r="F53" s="62"/>
      <c r="G53" s="34"/>
      <c r="H53" s="53"/>
      <c r="I53" s="53"/>
      <c r="J53" s="53"/>
      <c r="K53" s="53"/>
    </row>
    <row r="54" ht="13.5" customHeight="1">
      <c r="A54" s="60"/>
      <c r="B54" s="62"/>
      <c r="C54" s="62"/>
      <c r="D54" s="53"/>
      <c r="E54" s="62"/>
      <c r="F54" s="62"/>
      <c r="G54" s="34"/>
      <c r="H54" s="53"/>
      <c r="I54" s="53"/>
      <c r="J54" s="53"/>
      <c r="K54" s="53"/>
    </row>
    <row r="55" ht="13.5" customHeight="1">
      <c r="A55" s="60"/>
      <c r="B55" s="62"/>
      <c r="C55" s="62"/>
      <c r="D55" s="53"/>
      <c r="E55" s="62"/>
      <c r="F55" s="62"/>
      <c r="G55" s="34"/>
      <c r="H55" s="53"/>
      <c r="I55" s="53"/>
      <c r="J55" s="53"/>
      <c r="K55" s="53"/>
    </row>
    <row r="56" ht="13.5" customHeight="1">
      <c r="A56" s="60"/>
      <c r="B56" s="62"/>
      <c r="C56" s="62"/>
      <c r="D56" s="53"/>
      <c r="E56" s="62"/>
      <c r="F56" s="62"/>
      <c r="G56" s="34"/>
      <c r="H56" s="53"/>
      <c r="I56" s="53"/>
      <c r="J56" s="53"/>
      <c r="K56" s="53"/>
    </row>
    <row r="57" ht="13.5" customHeight="1">
      <c r="A57" s="60"/>
      <c r="B57" s="62"/>
      <c r="C57" s="62"/>
      <c r="D57" s="53"/>
      <c r="E57" s="62"/>
      <c r="F57" s="62"/>
      <c r="G57" s="34"/>
      <c r="H57" s="53"/>
      <c r="I57" s="53"/>
      <c r="J57" s="53"/>
      <c r="K57" s="53"/>
    </row>
    <row r="58" ht="13.5" customHeight="1">
      <c r="A58" s="60"/>
      <c r="B58" s="62"/>
      <c r="C58" s="62"/>
      <c r="D58" s="53"/>
      <c r="E58" s="62"/>
      <c r="F58" s="62"/>
      <c r="G58" s="34"/>
      <c r="H58" s="53"/>
      <c r="I58" s="53"/>
      <c r="J58" s="53"/>
      <c r="K58" s="53"/>
    </row>
    <row r="59" ht="13.5" customHeight="1">
      <c r="A59" s="60"/>
      <c r="B59" s="62"/>
      <c r="C59" s="62"/>
      <c r="D59" s="53"/>
      <c r="E59" s="62"/>
      <c r="F59" s="62"/>
      <c r="G59" s="34"/>
      <c r="H59" s="53"/>
      <c r="I59" s="53"/>
      <c r="J59" s="53"/>
      <c r="K59" s="53"/>
    </row>
    <row r="60" ht="13.5" customHeight="1">
      <c r="A60" s="60"/>
      <c r="B60" s="62"/>
      <c r="C60" s="62"/>
      <c r="D60" s="53"/>
      <c r="E60" s="62"/>
      <c r="F60" s="62"/>
      <c r="G60" s="34"/>
      <c r="H60" s="53"/>
      <c r="I60" s="53"/>
      <c r="J60" s="53"/>
      <c r="K60" s="53"/>
    </row>
    <row r="61" ht="13.5" customHeight="1">
      <c r="A61" s="60"/>
      <c r="B61" s="62"/>
      <c r="C61" s="62"/>
      <c r="D61" s="53"/>
      <c r="E61" s="62"/>
      <c r="F61" s="62"/>
      <c r="G61" s="34"/>
      <c r="H61" s="53"/>
      <c r="I61" s="53"/>
      <c r="J61" s="53"/>
      <c r="K61" s="53"/>
    </row>
    <row r="62" ht="13.5" customHeight="1">
      <c r="A62" s="60"/>
      <c r="B62" s="62"/>
      <c r="C62" s="62"/>
      <c r="D62" s="53"/>
      <c r="E62" s="62"/>
      <c r="F62" s="62"/>
      <c r="G62" s="34"/>
      <c r="H62" s="53"/>
      <c r="I62" s="53"/>
      <c r="J62" s="53"/>
      <c r="K62" s="53"/>
    </row>
    <row r="63" ht="13.5" customHeight="1">
      <c r="A63" s="60"/>
      <c r="B63" s="62"/>
      <c r="C63" s="62"/>
      <c r="D63" s="53"/>
      <c r="E63" s="62"/>
      <c r="F63" s="62"/>
      <c r="G63" s="34"/>
      <c r="H63" s="53"/>
      <c r="I63" s="53"/>
      <c r="J63" s="53"/>
      <c r="K63" s="53"/>
    </row>
    <row r="64" ht="13.5" customHeight="1">
      <c r="A64" s="60"/>
      <c r="B64" s="62"/>
      <c r="C64" s="62"/>
      <c r="D64" s="53"/>
      <c r="E64" s="62"/>
      <c r="F64" s="62"/>
      <c r="G64" s="34"/>
      <c r="H64" s="53"/>
      <c r="I64" s="53"/>
      <c r="J64" s="53"/>
      <c r="K64" s="53"/>
    </row>
    <row r="65" ht="13.5" customHeight="1">
      <c r="A65" s="60"/>
      <c r="B65" s="62"/>
      <c r="C65" s="62"/>
      <c r="D65" s="53"/>
      <c r="E65" s="62"/>
      <c r="F65" s="62"/>
      <c r="G65" s="34"/>
      <c r="H65" s="53"/>
      <c r="I65" s="53"/>
      <c r="J65" s="53"/>
      <c r="K65" s="53"/>
    </row>
    <row r="66" ht="13.5" customHeight="1">
      <c r="A66" s="60"/>
      <c r="B66" s="62"/>
      <c r="C66" s="62"/>
      <c r="D66" s="53"/>
      <c r="E66" s="62"/>
      <c r="F66" s="62"/>
      <c r="G66" s="34"/>
      <c r="H66" s="53"/>
      <c r="I66" s="53"/>
      <c r="J66" s="53"/>
      <c r="K66" s="53"/>
    </row>
    <row r="67" ht="13.5" customHeight="1">
      <c r="A67" s="60"/>
      <c r="B67" s="62"/>
      <c r="C67" s="62"/>
      <c r="D67" s="53"/>
      <c r="E67" s="62"/>
      <c r="F67" s="62"/>
      <c r="G67" s="34"/>
      <c r="H67" s="53"/>
      <c r="I67" s="53"/>
      <c r="J67" s="53"/>
      <c r="K67" s="53"/>
    </row>
    <row r="68" ht="13.5" customHeight="1">
      <c r="A68" s="60"/>
      <c r="B68" s="62"/>
      <c r="C68" s="62"/>
      <c r="D68" s="53"/>
      <c r="E68" s="62"/>
      <c r="F68" s="62"/>
      <c r="G68" s="34"/>
      <c r="H68" s="53"/>
      <c r="I68" s="53"/>
      <c r="J68" s="53"/>
      <c r="K68" s="53"/>
    </row>
    <row r="69" ht="13.5" customHeight="1">
      <c r="A69" s="60"/>
      <c r="B69" s="62"/>
      <c r="C69" s="62"/>
      <c r="D69" s="53"/>
      <c r="E69" s="62"/>
      <c r="F69" s="62"/>
      <c r="G69" s="34"/>
      <c r="H69" s="53"/>
      <c r="I69" s="53"/>
      <c r="J69" s="53"/>
      <c r="K69" s="53"/>
    </row>
    <row r="70" ht="13.5" customHeight="1">
      <c r="A70" s="60"/>
      <c r="B70" s="62"/>
      <c r="C70" s="62"/>
      <c r="D70" s="53"/>
      <c r="E70" s="62"/>
      <c r="F70" s="62"/>
      <c r="G70" s="34"/>
      <c r="H70" s="53"/>
      <c r="I70" s="53"/>
      <c r="J70" s="53"/>
      <c r="K70" s="53"/>
    </row>
    <row r="71" ht="13.5" customHeight="1">
      <c r="A71" s="60"/>
      <c r="B71" s="62"/>
      <c r="C71" s="62"/>
      <c r="D71" s="53"/>
      <c r="E71" s="62"/>
      <c r="F71" s="62"/>
      <c r="G71" s="34"/>
      <c r="H71" s="53"/>
      <c r="I71" s="53"/>
      <c r="J71" s="53"/>
      <c r="K71" s="53"/>
    </row>
    <row r="72" ht="13.5" customHeight="1">
      <c r="A72" s="60"/>
      <c r="B72" s="62"/>
      <c r="C72" s="62"/>
      <c r="D72" s="53"/>
      <c r="E72" s="62"/>
      <c r="F72" s="62"/>
      <c r="G72" s="34"/>
      <c r="H72" s="53"/>
      <c r="I72" s="53"/>
      <c r="J72" s="53"/>
      <c r="K72" s="53"/>
    </row>
    <row r="73" ht="13.5" customHeight="1">
      <c r="A73" s="60"/>
      <c r="B73" s="62"/>
      <c r="C73" s="62"/>
      <c r="D73" s="53"/>
      <c r="E73" s="62"/>
      <c r="F73" s="62"/>
      <c r="G73" s="34"/>
      <c r="H73" s="53"/>
      <c r="I73" s="53"/>
      <c r="J73" s="53"/>
      <c r="K73" s="53"/>
    </row>
    <row r="74" ht="13.5" customHeight="1">
      <c r="A74" s="60"/>
      <c r="B74" s="62"/>
      <c r="C74" s="62"/>
      <c r="D74" s="53"/>
      <c r="E74" s="62"/>
      <c r="F74" s="62"/>
      <c r="G74" s="34"/>
      <c r="H74" s="53"/>
      <c r="I74" s="53"/>
      <c r="J74" s="53"/>
      <c r="K74" s="53"/>
    </row>
    <row r="75" ht="13.5" customHeight="1">
      <c r="A75" s="60"/>
      <c r="B75" s="62"/>
      <c r="C75" s="62"/>
      <c r="D75" s="53"/>
      <c r="E75" s="62"/>
      <c r="F75" s="62"/>
      <c r="G75" s="34"/>
      <c r="H75" s="53"/>
      <c r="I75" s="53"/>
      <c r="J75" s="53"/>
      <c r="K75" s="53"/>
    </row>
    <row r="76" ht="13.5" customHeight="1">
      <c r="A76" s="60"/>
      <c r="B76" s="62"/>
      <c r="C76" s="62"/>
      <c r="D76" s="53"/>
      <c r="E76" s="62"/>
      <c r="F76" s="62"/>
      <c r="G76" s="34"/>
      <c r="H76" s="53"/>
      <c r="I76" s="53"/>
      <c r="J76" s="53"/>
      <c r="K76" s="53"/>
    </row>
    <row r="77" ht="13.5" customHeight="1">
      <c r="A77" s="60"/>
      <c r="B77" s="62"/>
      <c r="C77" s="62"/>
      <c r="D77" s="53"/>
      <c r="E77" s="62"/>
      <c r="F77" s="62"/>
      <c r="G77" s="34"/>
      <c r="H77" s="53"/>
      <c r="I77" s="53"/>
      <c r="J77" s="53"/>
      <c r="K77" s="53"/>
    </row>
    <row r="78" ht="13.5" customHeight="1">
      <c r="A78" s="60"/>
      <c r="B78" s="62"/>
      <c r="C78" s="62"/>
      <c r="D78" s="53"/>
      <c r="E78" s="62"/>
      <c r="F78" s="62"/>
      <c r="G78" s="34"/>
      <c r="H78" s="53"/>
      <c r="I78" s="53"/>
      <c r="J78" s="53"/>
      <c r="K78" s="53"/>
    </row>
    <row r="79" ht="13.5" customHeight="1">
      <c r="A79" s="60"/>
      <c r="B79" s="62"/>
      <c r="C79" s="62"/>
      <c r="D79" s="53"/>
      <c r="E79" s="62"/>
      <c r="F79" s="62"/>
      <c r="G79" s="34"/>
      <c r="H79" s="53"/>
      <c r="I79" s="53"/>
      <c r="J79" s="53"/>
      <c r="K79" s="53"/>
    </row>
    <row r="80" ht="13.5" customHeight="1">
      <c r="A80" s="60"/>
      <c r="B80" s="62"/>
      <c r="C80" s="62"/>
      <c r="D80" s="53"/>
      <c r="E80" s="62"/>
      <c r="F80" s="62"/>
      <c r="G80" s="34"/>
      <c r="H80" s="53"/>
      <c r="I80" s="53"/>
      <c r="J80" s="53"/>
      <c r="K80" s="53"/>
    </row>
    <row r="81" ht="13.5" customHeight="1">
      <c r="A81" s="60"/>
      <c r="B81" s="62"/>
      <c r="C81" s="62"/>
      <c r="D81" s="53"/>
      <c r="E81" s="62"/>
      <c r="F81" s="62"/>
      <c r="G81" s="34"/>
      <c r="H81" s="53"/>
      <c r="I81" s="53"/>
      <c r="J81" s="53"/>
      <c r="K81" s="53"/>
    </row>
    <row r="82" ht="13.5" customHeight="1">
      <c r="A82" s="60"/>
      <c r="B82" s="62"/>
      <c r="C82" s="62"/>
      <c r="D82" s="53"/>
      <c r="E82" s="62"/>
      <c r="F82" s="62"/>
      <c r="G82" s="34"/>
      <c r="H82" s="53"/>
      <c r="I82" s="53"/>
      <c r="J82" s="53"/>
      <c r="K82" s="53"/>
    </row>
    <row r="83" ht="13.5" customHeight="1">
      <c r="A83" s="60"/>
      <c r="B83" s="62"/>
      <c r="C83" s="62"/>
      <c r="D83" s="53"/>
      <c r="E83" s="62"/>
      <c r="F83" s="62"/>
      <c r="G83" s="34"/>
      <c r="H83" s="53"/>
      <c r="I83" s="53"/>
      <c r="J83" s="53"/>
      <c r="K83" s="53"/>
    </row>
    <row r="84" ht="13.5" customHeight="1">
      <c r="A84" s="60"/>
      <c r="B84" s="62"/>
      <c r="C84" s="62"/>
      <c r="D84" s="53"/>
      <c r="E84" s="62"/>
      <c r="F84" s="62"/>
      <c r="G84" s="34"/>
      <c r="H84" s="53"/>
      <c r="I84" s="53"/>
      <c r="J84" s="53"/>
      <c r="K84" s="53"/>
    </row>
    <row r="85" ht="13.5" customHeight="1">
      <c r="A85" s="60"/>
      <c r="B85" s="62"/>
      <c r="C85" s="62"/>
      <c r="D85" s="53"/>
      <c r="E85" s="62"/>
      <c r="F85" s="62"/>
      <c r="G85" s="34"/>
      <c r="H85" s="53"/>
      <c r="I85" s="53"/>
      <c r="J85" s="53"/>
      <c r="K85" s="53"/>
    </row>
    <row r="86" ht="13.5" customHeight="1">
      <c r="A86" s="60"/>
      <c r="B86" s="62"/>
      <c r="C86" s="62"/>
      <c r="D86" s="53"/>
      <c r="E86" s="62"/>
      <c r="F86" s="62"/>
      <c r="G86" s="34"/>
      <c r="H86" s="53"/>
      <c r="I86" s="53"/>
      <c r="J86" s="53"/>
      <c r="K86" s="53"/>
    </row>
    <row r="87" ht="13.5" customHeight="1">
      <c r="A87" s="60"/>
      <c r="B87" s="62"/>
      <c r="C87" s="62"/>
      <c r="D87" s="53"/>
      <c r="E87" s="62"/>
      <c r="F87" s="62"/>
      <c r="G87" s="34"/>
      <c r="H87" s="53"/>
      <c r="I87" s="53"/>
      <c r="J87" s="53"/>
      <c r="K87" s="53"/>
    </row>
    <row r="88" ht="13.5" customHeight="1">
      <c r="A88" s="60"/>
      <c r="B88" s="62"/>
      <c r="C88" s="62"/>
      <c r="D88" s="53"/>
      <c r="E88" s="62"/>
      <c r="F88" s="62"/>
      <c r="G88" s="34"/>
      <c r="H88" s="53"/>
      <c r="I88" s="53"/>
      <c r="J88" s="53"/>
      <c r="K88" s="53"/>
    </row>
    <row r="89" ht="13.5" customHeight="1">
      <c r="A89" s="60"/>
      <c r="B89" s="62"/>
      <c r="C89" s="62"/>
      <c r="D89" s="53"/>
      <c r="E89" s="62"/>
      <c r="F89" s="62"/>
      <c r="G89" s="34"/>
      <c r="H89" s="53"/>
      <c r="I89" s="53"/>
      <c r="J89" s="53"/>
      <c r="K89" s="53"/>
    </row>
    <row r="90" ht="13.5" customHeight="1">
      <c r="A90" s="60"/>
      <c r="B90" s="62"/>
      <c r="C90" s="62"/>
      <c r="D90" s="53"/>
      <c r="E90" s="62"/>
      <c r="F90" s="62"/>
      <c r="G90" s="34"/>
      <c r="H90" s="53"/>
      <c r="I90" s="53"/>
      <c r="J90" s="53"/>
      <c r="K90" s="53"/>
    </row>
    <row r="91" ht="13.5" customHeight="1">
      <c r="A91" s="60"/>
      <c r="B91" s="62"/>
      <c r="C91" s="62"/>
      <c r="D91" s="53"/>
      <c r="E91" s="62"/>
      <c r="F91" s="62"/>
      <c r="G91" s="34"/>
      <c r="H91" s="53"/>
      <c r="I91" s="53"/>
      <c r="J91" s="53"/>
      <c r="K91" s="53"/>
    </row>
    <row r="92" ht="13.5" customHeight="1">
      <c r="A92" s="60"/>
      <c r="B92" s="62"/>
      <c r="C92" s="62"/>
      <c r="D92" s="53"/>
      <c r="E92" s="62"/>
      <c r="F92" s="62"/>
      <c r="G92" s="34"/>
      <c r="H92" s="53"/>
      <c r="I92" s="53"/>
      <c r="J92" s="53"/>
      <c r="K92" s="53"/>
    </row>
    <row r="93" ht="13.5" customHeight="1">
      <c r="A93" s="60"/>
      <c r="B93" s="62"/>
      <c r="C93" s="62"/>
      <c r="D93" s="53"/>
      <c r="E93" s="62"/>
      <c r="F93" s="62"/>
      <c r="G93" s="34"/>
      <c r="H93" s="53"/>
      <c r="I93" s="53"/>
      <c r="J93" s="53"/>
      <c r="K93" s="53"/>
    </row>
    <row r="94" ht="13.5" customHeight="1">
      <c r="A94" s="60"/>
      <c r="B94" s="62"/>
      <c r="C94" s="62"/>
      <c r="D94" s="53"/>
      <c r="E94" s="62"/>
      <c r="F94" s="62"/>
      <c r="G94" s="34"/>
      <c r="H94" s="53"/>
      <c r="I94" s="53"/>
      <c r="J94" s="53"/>
      <c r="K94" s="53"/>
    </row>
    <row r="95" ht="13.5" customHeight="1">
      <c r="A95" s="60"/>
      <c r="B95" s="62"/>
      <c r="C95" s="62"/>
      <c r="D95" s="53"/>
      <c r="E95" s="62"/>
      <c r="F95" s="62"/>
      <c r="G95" s="34"/>
      <c r="H95" s="53"/>
      <c r="I95" s="53"/>
      <c r="J95" s="53"/>
      <c r="K95" s="53"/>
    </row>
    <row r="96" ht="13.5" customHeight="1">
      <c r="A96" s="60"/>
      <c r="B96" s="62"/>
      <c r="C96" s="62"/>
      <c r="D96" s="53"/>
      <c r="E96" s="62"/>
      <c r="F96" s="62"/>
      <c r="G96" s="34"/>
      <c r="H96" s="53"/>
      <c r="I96" s="53"/>
      <c r="J96" s="53"/>
      <c r="K96" s="53"/>
    </row>
    <row r="97" ht="13.5" customHeight="1">
      <c r="A97" s="60"/>
      <c r="B97" s="62"/>
      <c r="C97" s="62"/>
      <c r="D97" s="53"/>
      <c r="E97" s="62"/>
      <c r="F97" s="62"/>
      <c r="G97" s="34"/>
      <c r="H97" s="53"/>
      <c r="I97" s="53"/>
      <c r="J97" s="53"/>
      <c r="K97" s="53"/>
    </row>
    <row r="98" ht="13.5" customHeight="1">
      <c r="A98" s="60"/>
      <c r="B98" s="62"/>
      <c r="C98" s="62"/>
      <c r="D98" s="53"/>
      <c r="E98" s="62"/>
      <c r="F98" s="62"/>
      <c r="G98" s="34"/>
      <c r="H98" s="53"/>
      <c r="I98" s="53"/>
      <c r="J98" s="53"/>
      <c r="K98" s="53"/>
    </row>
    <row r="99" ht="13.5" customHeight="1">
      <c r="A99" s="60"/>
      <c r="B99" s="62"/>
      <c r="C99" s="62"/>
      <c r="D99" s="53"/>
      <c r="E99" s="62"/>
      <c r="F99" s="62"/>
      <c r="G99" s="34"/>
      <c r="H99" s="53"/>
      <c r="I99" s="53"/>
      <c r="J99" s="53"/>
      <c r="K99" s="53"/>
    </row>
    <row r="100" ht="13.5" customHeight="1">
      <c r="A100" s="60"/>
      <c r="B100" s="62"/>
      <c r="C100" s="62"/>
      <c r="D100" s="53"/>
      <c r="E100" s="62"/>
      <c r="F100" s="62"/>
      <c r="G100" s="34"/>
      <c r="H100" s="53"/>
      <c r="I100" s="53"/>
      <c r="J100" s="53"/>
      <c r="K100" s="53"/>
    </row>
  </sheetData>
  <mergeCells count="2">
    <mergeCell ref="A1:G1"/>
    <mergeCell ref="A42:C42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baseType="lpstr" size="7">
      <vt:lpstr>2019 Q3 Breakdown</vt:lpstr>
      <vt:lpstr>(Q1-Q3) 2019 summary</vt:lpstr>
      <vt:lpstr>q1-q3 2019 dissagregated</vt:lpstr>
      <vt:lpstr>Rank by IGR</vt:lpstr>
      <vt:lpstr>Q1-Q4 2018 dissagrgated</vt:lpstr>
      <vt:lpstr>'(Q1-Q3) 2019 summary'!Print_Area</vt:lpstr>
      <vt:lpstr>'2019 Q3 Breakdown'!Print_Area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2020-01-10T10:24:57Z</dcterms:created>
  <dc:creator>Windows User</dc:creator>
  <cp:lastModifiedBy>D.O.R 004</cp:lastModifiedBy>
  <cp:lastPrinted>2020-01-14T15:48:59Z</cp:lastPrinted>
  <dcterms:modified xsi:type="dcterms:W3CDTF">2020-01-29T18:01:23Z</dcterms:modified>
</cp:coreProperties>
</file>